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vestment Calculator" sheetId="1" r:id="rId1"/>
    <sheet name="Balance" sheetId="2" r:id="rId2"/>
    <sheet name="Own Money" sheetId="4" r:id="rId3"/>
    <sheet name="Returns" sheetId="6" r:id="rId4"/>
    <sheet name="Chart Data" sheetId="7" r:id="rId5"/>
    <sheet name="Inputs" sheetId="8" r:id="rId6"/>
  </sheets>
  <calcPr calcId="145621"/>
</workbook>
</file>

<file path=xl/calcChain.xml><?xml version="1.0" encoding="utf-8"?>
<calcChain xmlns="http://schemas.openxmlformats.org/spreadsheetml/2006/main">
  <c r="C19" i="1" l="1"/>
  <c r="C17" i="1"/>
  <c r="C16" i="1"/>
  <c r="B44" i="4" l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2" i="4"/>
  <c r="B13" i="4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11" i="4"/>
  <c r="C2" i="7" l="1"/>
  <c r="D2" i="7"/>
  <c r="G2" i="7" s="1"/>
  <c r="B3" i="4" l="1"/>
  <c r="A5" i="6"/>
  <c r="B5" i="6"/>
  <c r="A6" i="6"/>
  <c r="B6" i="6"/>
  <c r="A5" i="4"/>
  <c r="B5" i="4"/>
  <c r="A6" i="4"/>
  <c r="B6" i="4"/>
  <c r="A5" i="2"/>
  <c r="B5" i="2"/>
  <c r="D5" i="2" s="1"/>
  <c r="A6" i="2"/>
  <c r="B6" i="2"/>
  <c r="D28" i="7"/>
  <c r="D29" i="7"/>
  <c r="D30" i="7"/>
  <c r="D31" i="7"/>
  <c r="D32" i="7"/>
  <c r="D33" i="7"/>
  <c r="E33" i="7"/>
  <c r="D34" i="7"/>
  <c r="E34" i="7"/>
  <c r="D35" i="7"/>
  <c r="E35" i="7"/>
  <c r="D36" i="7"/>
  <c r="E36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D67" i="7"/>
  <c r="E67" i="7"/>
  <c r="D68" i="7"/>
  <c r="E68" i="7"/>
  <c r="D69" i="7"/>
  <c r="E69" i="7"/>
  <c r="D70" i="7"/>
  <c r="E70" i="7"/>
  <c r="D71" i="7"/>
  <c r="E71" i="7"/>
  <c r="D72" i="7"/>
  <c r="E72" i="7"/>
  <c r="D73" i="7"/>
  <c r="E73" i="7"/>
  <c r="D74" i="7"/>
  <c r="E74" i="7"/>
  <c r="D75" i="7"/>
  <c r="E75" i="7"/>
  <c r="D76" i="7"/>
  <c r="E76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5" i="7"/>
  <c r="E85" i="7"/>
  <c r="D86" i="7"/>
  <c r="E86" i="7"/>
  <c r="D87" i="7"/>
  <c r="E87" i="7"/>
  <c r="D88" i="7"/>
  <c r="E88" i="7"/>
  <c r="D89" i="7"/>
  <c r="E89" i="7"/>
  <c r="D90" i="7"/>
  <c r="E90" i="7"/>
  <c r="D91" i="7"/>
  <c r="E91" i="7"/>
  <c r="D92" i="7"/>
  <c r="E92" i="7"/>
  <c r="D93" i="7"/>
  <c r="E93" i="7"/>
  <c r="D94" i="7"/>
  <c r="E94" i="7"/>
  <c r="D95" i="7"/>
  <c r="E95" i="7"/>
  <c r="D96" i="7"/>
  <c r="E96" i="7"/>
  <c r="D97" i="7"/>
  <c r="E97" i="7"/>
  <c r="D98" i="7"/>
  <c r="E98" i="7"/>
  <c r="D99" i="7"/>
  <c r="E99" i="7"/>
  <c r="D100" i="7"/>
  <c r="E100" i="7"/>
  <c r="D101" i="7"/>
  <c r="E101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G100" i="7" l="1"/>
  <c r="G98" i="7"/>
  <c r="G96" i="7"/>
  <c r="G94" i="7"/>
  <c r="G92" i="7"/>
  <c r="G90" i="7"/>
  <c r="G88" i="7"/>
  <c r="G86" i="7"/>
  <c r="G84" i="7"/>
  <c r="G82" i="7"/>
  <c r="G80" i="7"/>
  <c r="G78" i="7"/>
  <c r="G76" i="7"/>
  <c r="G74" i="7"/>
  <c r="G72" i="7"/>
  <c r="G70" i="7"/>
  <c r="G68" i="7"/>
  <c r="G66" i="7"/>
  <c r="G64" i="7"/>
  <c r="G62" i="7"/>
  <c r="G60" i="7"/>
  <c r="G58" i="7"/>
  <c r="G56" i="7"/>
  <c r="G54" i="7"/>
  <c r="G52" i="7"/>
  <c r="G50" i="7"/>
  <c r="G48" i="7"/>
  <c r="G46" i="7"/>
  <c r="G44" i="7"/>
  <c r="G42" i="7"/>
  <c r="G40" i="7"/>
  <c r="G38" i="7"/>
  <c r="G36" i="7"/>
  <c r="G101" i="7"/>
  <c r="G99" i="7"/>
  <c r="G97" i="7"/>
  <c r="G95" i="7"/>
  <c r="G93" i="7"/>
  <c r="G91" i="7"/>
  <c r="G89" i="7"/>
  <c r="G87" i="7"/>
  <c r="G85" i="7"/>
  <c r="G83" i="7"/>
  <c r="G81" i="7"/>
  <c r="G79" i="7"/>
  <c r="G77" i="7"/>
  <c r="G75" i="7"/>
  <c r="G73" i="7"/>
  <c r="G71" i="7"/>
  <c r="G69" i="7"/>
  <c r="G67" i="7"/>
  <c r="G65" i="7"/>
  <c r="G63" i="7"/>
  <c r="G61" i="7"/>
  <c r="G59" i="7"/>
  <c r="G57" i="7"/>
  <c r="G55" i="7"/>
  <c r="G53" i="7"/>
  <c r="G51" i="7"/>
  <c r="G49" i="7"/>
  <c r="G47" i="7"/>
  <c r="G45" i="7"/>
  <c r="G43" i="7"/>
  <c r="G41" i="7"/>
  <c r="G39" i="7"/>
  <c r="G37" i="7"/>
  <c r="G35" i="7"/>
  <c r="G33" i="7"/>
  <c r="G34" i="7"/>
  <c r="F68" i="7"/>
  <c r="F85" i="7"/>
  <c r="F100" i="7"/>
  <c r="F36" i="7"/>
  <c r="F53" i="7"/>
  <c r="F101" i="7"/>
  <c r="F69" i="7"/>
  <c r="F84" i="7"/>
  <c r="F52" i="7"/>
  <c r="F76" i="7"/>
  <c r="F60" i="7"/>
  <c r="F44" i="7"/>
  <c r="F37" i="7"/>
  <c r="F92" i="7"/>
  <c r="F93" i="7"/>
  <c r="F77" i="7"/>
  <c r="F61" i="7"/>
  <c r="F45" i="7"/>
  <c r="F40" i="7"/>
  <c r="F96" i="7"/>
  <c r="F97" i="7"/>
  <c r="F89" i="7"/>
  <c r="F81" i="7"/>
  <c r="F73" i="7"/>
  <c r="F65" i="7"/>
  <c r="F57" i="7"/>
  <c r="F49" i="7"/>
  <c r="F41" i="7"/>
  <c r="F33" i="7"/>
  <c r="F88" i="7"/>
  <c r="F80" i="7"/>
  <c r="F72" i="7"/>
  <c r="F64" i="7"/>
  <c r="F56" i="7"/>
  <c r="F48" i="7"/>
  <c r="F94" i="7"/>
  <c r="F86" i="7"/>
  <c r="F99" i="7"/>
  <c r="F95" i="7"/>
  <c r="F91" i="7"/>
  <c r="F87" i="7"/>
  <c r="F83" i="7"/>
  <c r="F79" i="7"/>
  <c r="F75" i="7"/>
  <c r="F71" i="7"/>
  <c r="F67" i="7"/>
  <c r="F63" i="7"/>
  <c r="F59" i="7"/>
  <c r="F55" i="7"/>
  <c r="F51" i="7"/>
  <c r="F47" i="7"/>
  <c r="F43" i="7"/>
  <c r="F39" i="7"/>
  <c r="F35" i="7"/>
  <c r="F98" i="7"/>
  <c r="F90" i="7"/>
  <c r="F82" i="7"/>
  <c r="F78" i="7"/>
  <c r="F74" i="7"/>
  <c r="F70" i="7"/>
  <c r="F66" i="7"/>
  <c r="F62" i="7"/>
  <c r="F58" i="7"/>
  <c r="F54" i="7"/>
  <c r="F50" i="7"/>
  <c r="F46" i="7"/>
  <c r="F42" i="7"/>
  <c r="F38" i="7"/>
  <c r="F34" i="7"/>
  <c r="B3" i="2"/>
  <c r="B3" i="6"/>
  <c r="C4" i="7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3" i="7"/>
  <c r="B4" i="6" l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A4" i="6"/>
  <c r="B2" i="6"/>
  <c r="A2" i="6"/>
  <c r="B1" i="6"/>
  <c r="D1" i="6" s="1"/>
  <c r="A1" i="6"/>
  <c r="B4" i="4"/>
  <c r="B10" i="4" s="1"/>
  <c r="A4" i="4"/>
  <c r="B2" i="4"/>
  <c r="A2" i="4"/>
  <c r="B1" i="4"/>
  <c r="D1" i="4" s="1"/>
  <c r="A1" i="4"/>
  <c r="A4" i="2"/>
  <c r="B4" i="2"/>
  <c r="B10" i="2" s="1"/>
  <c r="B11" i="2" s="1"/>
  <c r="B12" i="2" s="1"/>
  <c r="B13" i="2" s="1"/>
  <c r="B14" i="2" s="1"/>
  <c r="B15" i="2" s="1"/>
  <c r="B16" i="2" l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D10" i="4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D12" i="4" s="1"/>
  <c r="A2" i="2"/>
  <c r="B2" i="2"/>
  <c r="B1" i="2"/>
  <c r="D1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A1" i="2"/>
  <c r="E12" i="4" l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D13" i="4" s="1"/>
  <c r="D4" i="7"/>
  <c r="D3" i="7"/>
  <c r="D10" i="6"/>
  <c r="E13" i="4" l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E10" i="6"/>
  <c r="D5" i="7" l="1"/>
  <c r="D14" i="4"/>
  <c r="F10" i="6"/>
  <c r="E14" i="4" l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D16" i="4" s="1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D6" i="7"/>
  <c r="G10" i="6"/>
  <c r="D7" i="7" l="1"/>
  <c r="D17" i="4"/>
  <c r="H10" i="6"/>
  <c r="E17" i="4" l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D18" i="4" s="1"/>
  <c r="D8" i="7"/>
  <c r="I10" i="6"/>
  <c r="E18" i="4" l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D19" i="4" s="1"/>
  <c r="D9" i="7"/>
  <c r="J10" i="6"/>
  <c r="E19" i="4" l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D20" i="4" s="1"/>
  <c r="D10" i="7"/>
  <c r="K10" i="6"/>
  <c r="E20" i="4" l="1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D21" i="4" s="1"/>
  <c r="D11" i="7"/>
  <c r="L10" i="6"/>
  <c r="E21" i="4" l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D22" i="4" s="1"/>
  <c r="D12" i="7"/>
  <c r="M10" i="6"/>
  <c r="E22" i="4" l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D23" i="4" s="1"/>
  <c r="D13" i="7"/>
  <c r="N10" i="6"/>
  <c r="E23" i="4" l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D24" i="4" s="1"/>
  <c r="D14" i="7"/>
  <c r="O10" i="6"/>
  <c r="E3" i="7" s="1"/>
  <c r="G3" i="7" s="1"/>
  <c r="E24" i="4" l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D25" i="4" s="1"/>
  <c r="D15" i="7"/>
  <c r="F3" i="7"/>
  <c r="D11" i="6"/>
  <c r="E25" i="4" l="1"/>
  <c r="F25" i="4" s="1"/>
  <c r="G25" i="4" s="1"/>
  <c r="H25" i="4" s="1"/>
  <c r="I25" i="4" s="1"/>
  <c r="J25" i="4" s="1"/>
  <c r="K25" i="4" s="1"/>
  <c r="L25" i="4" s="1"/>
  <c r="M25" i="4" s="1"/>
  <c r="N25" i="4" s="1"/>
  <c r="O25" i="4" s="1"/>
  <c r="D26" i="4" s="1"/>
  <c r="D16" i="7"/>
  <c r="E11" i="6"/>
  <c r="E26" i="4" l="1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D27" i="4" s="1"/>
  <c r="D17" i="7"/>
  <c r="F11" i="6"/>
  <c r="E27" i="4" l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D28" i="4" s="1"/>
  <c r="D18" i="7"/>
  <c r="G11" i="6"/>
  <c r="E28" i="4" l="1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D29" i="4" s="1"/>
  <c r="D19" i="7"/>
  <c r="H11" i="6"/>
  <c r="E29" i="4" l="1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D30" i="4" s="1"/>
  <c r="D20" i="7"/>
  <c r="I11" i="6"/>
  <c r="E30" i="4" l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D21" i="7"/>
  <c r="J11" i="6"/>
  <c r="D31" i="4" l="1"/>
  <c r="D23" i="7"/>
  <c r="E31" i="4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D22" i="7"/>
  <c r="K11" i="6"/>
  <c r="D32" i="4" l="1"/>
  <c r="E32" i="4" s="1"/>
  <c r="F32" i="4" s="1"/>
  <c r="G32" i="4" s="1"/>
  <c r="H32" i="4" s="1"/>
  <c r="I32" i="4" s="1"/>
  <c r="J32" i="4" s="1"/>
  <c r="K32" i="4" s="1"/>
  <c r="L32" i="4" s="1"/>
  <c r="M32" i="4" s="1"/>
  <c r="N32" i="4" s="1"/>
  <c r="O32" i="4" s="1"/>
  <c r="D24" i="7"/>
  <c r="L11" i="6"/>
  <c r="D33" i="4" l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D25" i="7"/>
  <c r="M11" i="6"/>
  <c r="D34" i="4" l="1"/>
  <c r="E34" i="4" s="1"/>
  <c r="F34" i="4" s="1"/>
  <c r="G34" i="4" s="1"/>
  <c r="H34" i="4" s="1"/>
  <c r="I34" i="4" s="1"/>
  <c r="J34" i="4" s="1"/>
  <c r="K34" i="4" s="1"/>
  <c r="L34" i="4" s="1"/>
  <c r="M34" i="4" s="1"/>
  <c r="N34" i="4" s="1"/>
  <c r="O34" i="4" s="1"/>
  <c r="D26" i="7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N11" i="6"/>
  <c r="D35" i="4" l="1"/>
  <c r="E35" i="4" s="1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D36" i="4" s="1"/>
  <c r="D27" i="7"/>
  <c r="O11" i="6"/>
  <c r="E4" i="7" s="1"/>
  <c r="G4" i="7" s="1"/>
  <c r="E36" i="4" l="1"/>
  <c r="F36" i="4" s="1"/>
  <c r="G36" i="4" s="1"/>
  <c r="H36" i="4" s="1"/>
  <c r="I36" i="4" s="1"/>
  <c r="J36" i="4" s="1"/>
  <c r="K36" i="4" s="1"/>
  <c r="L36" i="4" s="1"/>
  <c r="M36" i="4" s="1"/>
  <c r="N36" i="4" s="1"/>
  <c r="O36" i="4" s="1"/>
  <c r="D37" i="4" s="1"/>
  <c r="F4" i="7"/>
  <c r="D12" i="6"/>
  <c r="E37" i="4" l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D38" i="4" s="1"/>
  <c r="E12" i="6"/>
  <c r="E38" i="4" l="1"/>
  <c r="F38" i="4" s="1"/>
  <c r="G38" i="4" s="1"/>
  <c r="H38" i="4" s="1"/>
  <c r="I38" i="4" s="1"/>
  <c r="J38" i="4" s="1"/>
  <c r="K38" i="4" s="1"/>
  <c r="L38" i="4" s="1"/>
  <c r="M38" i="4" s="1"/>
  <c r="N38" i="4" s="1"/>
  <c r="O38" i="4" s="1"/>
  <c r="D39" i="4" s="1"/>
  <c r="F12" i="6"/>
  <c r="E39" i="4" l="1"/>
  <c r="F39" i="4" s="1"/>
  <c r="G39" i="4" s="1"/>
  <c r="H39" i="4" s="1"/>
  <c r="I39" i="4" s="1"/>
  <c r="J39" i="4" s="1"/>
  <c r="K39" i="4" s="1"/>
  <c r="L39" i="4" s="1"/>
  <c r="M39" i="4" s="1"/>
  <c r="N39" i="4" s="1"/>
  <c r="O39" i="4" s="1"/>
  <c r="D40" i="4" s="1"/>
  <c r="G12" i="6"/>
  <c r="E40" i="4" l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D41" i="4" s="1"/>
  <c r="H12" i="6"/>
  <c r="E41" i="4" l="1"/>
  <c r="F41" i="4" s="1"/>
  <c r="G41" i="4" s="1"/>
  <c r="H41" i="4" s="1"/>
  <c r="I41" i="4" s="1"/>
  <c r="J41" i="4" s="1"/>
  <c r="K41" i="4" s="1"/>
  <c r="L41" i="4" s="1"/>
  <c r="M41" i="4" s="1"/>
  <c r="N41" i="4" s="1"/>
  <c r="O41" i="4" s="1"/>
  <c r="D42" i="4" s="1"/>
  <c r="I12" i="6"/>
  <c r="E42" i="4" l="1"/>
  <c r="F42" i="4" s="1"/>
  <c r="G42" i="4" s="1"/>
  <c r="H42" i="4" s="1"/>
  <c r="I42" i="4" s="1"/>
  <c r="J42" i="4" s="1"/>
  <c r="K42" i="4" s="1"/>
  <c r="L42" i="4" s="1"/>
  <c r="M42" i="4" s="1"/>
  <c r="N42" i="4" s="1"/>
  <c r="O42" i="4" s="1"/>
  <c r="D43" i="4" s="1"/>
  <c r="J12" i="6"/>
  <c r="E43" i="4" l="1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D44" i="4" s="1"/>
  <c r="K12" i="6"/>
  <c r="E44" i="4" l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D45" i="4" s="1"/>
  <c r="L12" i="6"/>
  <c r="E45" i="4" l="1"/>
  <c r="F45" i="4" s="1"/>
  <c r="G45" i="4" s="1"/>
  <c r="H45" i="4" s="1"/>
  <c r="I45" i="4" s="1"/>
  <c r="J45" i="4" s="1"/>
  <c r="K45" i="4" s="1"/>
  <c r="L45" i="4" s="1"/>
  <c r="M45" i="4" s="1"/>
  <c r="N45" i="4" s="1"/>
  <c r="O45" i="4" s="1"/>
  <c r="D46" i="4" s="1"/>
  <c r="M12" i="6"/>
  <c r="E46" i="4" l="1"/>
  <c r="F46" i="4" s="1"/>
  <c r="G46" i="4" s="1"/>
  <c r="H46" i="4" s="1"/>
  <c r="I46" i="4" s="1"/>
  <c r="J46" i="4" s="1"/>
  <c r="K46" i="4" s="1"/>
  <c r="L46" i="4" s="1"/>
  <c r="M46" i="4" s="1"/>
  <c r="N46" i="4" s="1"/>
  <c r="O46" i="4" s="1"/>
  <c r="D47" i="4" s="1"/>
  <c r="D13" i="2"/>
  <c r="N12" i="6"/>
  <c r="E47" i="4" l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E13" i="2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O12" i="6"/>
  <c r="E5" i="7" s="1"/>
  <c r="G5" i="7" s="1"/>
  <c r="D48" i="4" l="1"/>
  <c r="E48" i="4" s="1"/>
  <c r="F48" i="4" s="1"/>
  <c r="G48" i="4" s="1"/>
  <c r="H48" i="4" s="1"/>
  <c r="I48" i="4" s="1"/>
  <c r="J48" i="4" s="1"/>
  <c r="K48" i="4" s="1"/>
  <c r="L48" i="4" s="1"/>
  <c r="M48" i="4" s="1"/>
  <c r="N48" i="4" s="1"/>
  <c r="O48" i="4" s="1"/>
  <c r="F5" i="7"/>
  <c r="D13" i="6"/>
  <c r="D49" i="4" l="1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O49" i="4" s="1"/>
  <c r="E13" i="6"/>
  <c r="F13" i="6" l="1"/>
  <c r="G13" i="6" l="1"/>
  <c r="D50" i="4" l="1"/>
  <c r="E50" i="4" s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H13" i="6"/>
  <c r="D51" i="4" l="1"/>
  <c r="I13" i="6"/>
  <c r="E51" i="4" l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D52" i="4" s="1"/>
  <c r="J13" i="6"/>
  <c r="E52" i="4" l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D53" i="4" s="1"/>
  <c r="K13" i="6"/>
  <c r="E53" i="4" l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D54" i="4" s="1"/>
  <c r="E54" i="4" s="1"/>
  <c r="F54" i="4" s="1"/>
  <c r="G54" i="4" s="1"/>
  <c r="H54" i="4" s="1"/>
  <c r="I54" i="4" s="1"/>
  <c r="J54" i="4" s="1"/>
  <c r="K54" i="4" s="1"/>
  <c r="L54" i="4" s="1"/>
  <c r="M54" i="4" s="1"/>
  <c r="N54" i="4" s="1"/>
  <c r="O54" i="4" s="1"/>
  <c r="D55" i="4" s="1"/>
  <c r="E55" i="4" s="1"/>
  <c r="F55" i="4" s="1"/>
  <c r="G55" i="4" s="1"/>
  <c r="H55" i="4" s="1"/>
  <c r="I55" i="4" s="1"/>
  <c r="J55" i="4" s="1"/>
  <c r="K55" i="4" s="1"/>
  <c r="L55" i="4" s="1"/>
  <c r="M55" i="4" s="1"/>
  <c r="N55" i="4" s="1"/>
  <c r="O55" i="4" s="1"/>
  <c r="D56" i="4" s="1"/>
  <c r="E56" i="4" s="1"/>
  <c r="F56" i="4" s="1"/>
  <c r="G56" i="4" s="1"/>
  <c r="H56" i="4" s="1"/>
  <c r="I56" i="4" s="1"/>
  <c r="J56" i="4" s="1"/>
  <c r="K56" i="4" s="1"/>
  <c r="L56" i="4" s="1"/>
  <c r="M56" i="4" s="1"/>
  <c r="N56" i="4" s="1"/>
  <c r="O56" i="4" s="1"/>
  <c r="D57" i="4" s="1"/>
  <c r="E57" i="4" s="1"/>
  <c r="F57" i="4" s="1"/>
  <c r="G57" i="4" s="1"/>
  <c r="H57" i="4" s="1"/>
  <c r="I57" i="4" s="1"/>
  <c r="J57" i="4" s="1"/>
  <c r="K57" i="4" s="1"/>
  <c r="L57" i="4" s="1"/>
  <c r="M57" i="4" s="1"/>
  <c r="N57" i="4" s="1"/>
  <c r="O57" i="4" s="1"/>
  <c r="L13" i="6"/>
  <c r="D58" i="4" l="1"/>
  <c r="M13" i="6"/>
  <c r="E58" i="4" l="1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D59" i="4" s="1"/>
  <c r="D14" i="2"/>
  <c r="N13" i="6"/>
  <c r="E59" i="4" l="1"/>
  <c r="F59" i="4" s="1"/>
  <c r="G59" i="4" s="1"/>
  <c r="H59" i="4" s="1"/>
  <c r="I59" i="4" s="1"/>
  <c r="J59" i="4" s="1"/>
  <c r="K59" i="4" s="1"/>
  <c r="L59" i="4" s="1"/>
  <c r="M59" i="4" s="1"/>
  <c r="N59" i="4" s="1"/>
  <c r="O59" i="4" s="1"/>
  <c r="D60" i="4" s="1"/>
  <c r="E14" i="2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O13" i="6"/>
  <c r="E6" i="7" s="1"/>
  <c r="G6" i="7" s="1"/>
  <c r="E60" i="4" l="1"/>
  <c r="F60" i="4" s="1"/>
  <c r="G60" i="4" s="1"/>
  <c r="H60" i="4" s="1"/>
  <c r="I60" i="4" s="1"/>
  <c r="J60" i="4" s="1"/>
  <c r="K60" i="4" s="1"/>
  <c r="L60" i="4" s="1"/>
  <c r="M60" i="4" s="1"/>
  <c r="N60" i="4" s="1"/>
  <c r="O60" i="4" s="1"/>
  <c r="F6" i="7"/>
  <c r="D14" i="6"/>
  <c r="E14" i="6" l="1"/>
  <c r="F14" i="6" l="1"/>
  <c r="G14" i="6" l="1"/>
  <c r="H14" i="6" l="1"/>
  <c r="D61" i="4" l="1"/>
  <c r="E61" i="4" s="1"/>
  <c r="F61" i="4" s="1"/>
  <c r="G61" i="4" s="1"/>
  <c r="H61" i="4" s="1"/>
  <c r="I61" i="4" s="1"/>
  <c r="J61" i="4" s="1"/>
  <c r="K61" i="4" s="1"/>
  <c r="L61" i="4" s="1"/>
  <c r="M61" i="4" s="1"/>
  <c r="N61" i="4" s="1"/>
  <c r="O61" i="4" s="1"/>
  <c r="I14" i="6"/>
  <c r="J14" i="6" l="1"/>
  <c r="K14" i="6" l="1"/>
  <c r="L14" i="6" l="1"/>
  <c r="M14" i="6" l="1"/>
  <c r="D15" i="2" l="1"/>
  <c r="N14" i="6"/>
  <c r="E15" i="2" l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O14" i="6"/>
  <c r="E7" i="7" s="1"/>
  <c r="G7" i="7" s="1"/>
  <c r="F7" i="7" l="1"/>
  <c r="D15" i="6"/>
  <c r="E15" i="6" l="1"/>
  <c r="F15" i="6" l="1"/>
  <c r="G15" i="6" l="1"/>
  <c r="H15" i="6" l="1"/>
  <c r="D62" i="4" l="1"/>
  <c r="E62" i="4" s="1"/>
  <c r="F62" i="4" s="1"/>
  <c r="G62" i="4" s="1"/>
  <c r="H62" i="4" s="1"/>
  <c r="I62" i="4" s="1"/>
  <c r="J62" i="4" s="1"/>
  <c r="K62" i="4" s="1"/>
  <c r="L62" i="4" s="1"/>
  <c r="M62" i="4" s="1"/>
  <c r="N62" i="4" s="1"/>
  <c r="O62" i="4" s="1"/>
  <c r="I15" i="6"/>
  <c r="J15" i="6" l="1"/>
  <c r="K15" i="6" l="1"/>
  <c r="L15" i="6" l="1"/>
  <c r="M15" i="6" l="1"/>
  <c r="D16" i="2" l="1"/>
  <c r="N15" i="6"/>
  <c r="E16" i="2" l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O15" i="6"/>
  <c r="E8" i="7" s="1"/>
  <c r="F8" i="7" l="1"/>
  <c r="G8" i="7"/>
  <c r="D16" i="6"/>
  <c r="E16" i="6" l="1"/>
  <c r="F16" i="6" l="1"/>
  <c r="G16" i="6" l="1"/>
  <c r="H16" i="6" l="1"/>
  <c r="D63" i="4" l="1"/>
  <c r="E63" i="4" s="1"/>
  <c r="F63" i="4" s="1"/>
  <c r="G63" i="4" s="1"/>
  <c r="H63" i="4" s="1"/>
  <c r="I63" i="4" s="1"/>
  <c r="J63" i="4" s="1"/>
  <c r="K63" i="4" s="1"/>
  <c r="L63" i="4" s="1"/>
  <c r="M63" i="4" s="1"/>
  <c r="N63" i="4" s="1"/>
  <c r="O63" i="4" s="1"/>
  <c r="I16" i="6"/>
  <c r="J16" i="6" l="1"/>
  <c r="K16" i="6" l="1"/>
  <c r="L16" i="6" l="1"/>
  <c r="M16" i="6" l="1"/>
  <c r="D17" i="2" l="1"/>
  <c r="N16" i="6"/>
  <c r="E17" i="2" l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O16" i="6"/>
  <c r="E9" i="7" s="1"/>
  <c r="F9" i="7" l="1"/>
  <c r="G9" i="7"/>
  <c r="D17" i="6"/>
  <c r="E17" i="6" l="1"/>
  <c r="F17" i="6" l="1"/>
  <c r="G17" i="6" l="1"/>
  <c r="H17" i="6" l="1"/>
  <c r="D64" i="4" l="1"/>
  <c r="E64" i="4" s="1"/>
  <c r="F64" i="4" s="1"/>
  <c r="G64" i="4" s="1"/>
  <c r="H64" i="4" s="1"/>
  <c r="I64" i="4" s="1"/>
  <c r="J64" i="4" s="1"/>
  <c r="K64" i="4" s="1"/>
  <c r="L64" i="4" s="1"/>
  <c r="M64" i="4" s="1"/>
  <c r="N64" i="4" s="1"/>
  <c r="O64" i="4" s="1"/>
  <c r="I17" i="6"/>
  <c r="J17" i="6" l="1"/>
  <c r="K17" i="6" l="1"/>
  <c r="L17" i="6" l="1"/>
  <c r="M17" i="6" l="1"/>
  <c r="D18" i="2" l="1"/>
  <c r="N17" i="6"/>
  <c r="E18" i="2" l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O17" i="6"/>
  <c r="E10" i="7" s="1"/>
  <c r="F10" i="7" l="1"/>
  <c r="G10" i="7"/>
  <c r="D18" i="6"/>
  <c r="E18" i="6" l="1"/>
  <c r="F18" i="6" l="1"/>
  <c r="G18" i="6" l="1"/>
  <c r="H18" i="6" l="1"/>
  <c r="D65" i="4" l="1"/>
  <c r="E65" i="4" s="1"/>
  <c r="F65" i="4" s="1"/>
  <c r="G65" i="4" s="1"/>
  <c r="H65" i="4" s="1"/>
  <c r="I65" i="4" s="1"/>
  <c r="J65" i="4" s="1"/>
  <c r="K65" i="4" s="1"/>
  <c r="L65" i="4" s="1"/>
  <c r="M65" i="4" s="1"/>
  <c r="N65" i="4" s="1"/>
  <c r="O65" i="4" s="1"/>
  <c r="I18" i="6"/>
  <c r="J18" i="6" l="1"/>
  <c r="K18" i="6" l="1"/>
  <c r="L18" i="6" l="1"/>
  <c r="M18" i="6" l="1"/>
  <c r="D19" i="2" l="1"/>
  <c r="N18" i="6"/>
  <c r="E19" i="2" l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O18" i="6"/>
  <c r="E11" i="7" s="1"/>
  <c r="F11" i="7" l="1"/>
  <c r="G11" i="7"/>
  <c r="D19" i="6"/>
  <c r="E19" i="6" l="1"/>
  <c r="F19" i="6" l="1"/>
  <c r="G19" i="6" l="1"/>
  <c r="H19" i="6" l="1"/>
  <c r="D66" i="4" l="1"/>
  <c r="E66" i="4" s="1"/>
  <c r="F66" i="4" s="1"/>
  <c r="G66" i="4" s="1"/>
  <c r="H66" i="4" s="1"/>
  <c r="I66" i="4" s="1"/>
  <c r="J66" i="4" s="1"/>
  <c r="K66" i="4" s="1"/>
  <c r="L66" i="4" s="1"/>
  <c r="M66" i="4" s="1"/>
  <c r="N66" i="4" s="1"/>
  <c r="O66" i="4" s="1"/>
  <c r="I19" i="6"/>
  <c r="J19" i="6" l="1"/>
  <c r="K19" i="6" l="1"/>
  <c r="L19" i="6" l="1"/>
  <c r="M19" i="6" l="1"/>
  <c r="D20" i="2" l="1"/>
  <c r="N19" i="6"/>
  <c r="E20" i="2" l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O19" i="6"/>
  <c r="E12" i="7" s="1"/>
  <c r="F12" i="7" l="1"/>
  <c r="G12" i="7"/>
  <c r="D20" i="6"/>
  <c r="E20" i="6" l="1"/>
  <c r="F20" i="6" l="1"/>
  <c r="G20" i="6" l="1"/>
  <c r="H20" i="6" l="1"/>
  <c r="D67" i="4" l="1"/>
  <c r="E67" i="4" s="1"/>
  <c r="F67" i="4" s="1"/>
  <c r="G67" i="4" s="1"/>
  <c r="H67" i="4" s="1"/>
  <c r="I67" i="4" s="1"/>
  <c r="J67" i="4" s="1"/>
  <c r="K67" i="4" s="1"/>
  <c r="L67" i="4" s="1"/>
  <c r="M67" i="4" s="1"/>
  <c r="N67" i="4" s="1"/>
  <c r="O67" i="4" s="1"/>
  <c r="I20" i="6"/>
  <c r="J20" i="6" l="1"/>
  <c r="K20" i="6" l="1"/>
  <c r="L20" i="6" l="1"/>
  <c r="M20" i="6" l="1"/>
  <c r="D21" i="2" l="1"/>
  <c r="N20" i="6"/>
  <c r="E21" i="2" l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O20" i="6"/>
  <c r="E13" i="7" s="1"/>
  <c r="F13" i="7" l="1"/>
  <c r="G13" i="7"/>
  <c r="D21" i="6"/>
  <c r="E21" i="6" l="1"/>
  <c r="F21" i="6" l="1"/>
  <c r="G21" i="6" l="1"/>
  <c r="H21" i="6" l="1"/>
  <c r="D68" i="4" l="1"/>
  <c r="E68" i="4" s="1"/>
  <c r="F68" i="4" s="1"/>
  <c r="G68" i="4" s="1"/>
  <c r="H68" i="4" s="1"/>
  <c r="I68" i="4" s="1"/>
  <c r="J68" i="4" s="1"/>
  <c r="K68" i="4" s="1"/>
  <c r="L68" i="4" s="1"/>
  <c r="M68" i="4" s="1"/>
  <c r="N68" i="4" s="1"/>
  <c r="O68" i="4" s="1"/>
  <c r="I21" i="6"/>
  <c r="J21" i="6" l="1"/>
  <c r="K21" i="6" l="1"/>
  <c r="L21" i="6" l="1"/>
  <c r="M21" i="6" l="1"/>
  <c r="D22" i="2" l="1"/>
  <c r="N21" i="6"/>
  <c r="E22" i="2" l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O21" i="6"/>
  <c r="E14" i="7" s="1"/>
  <c r="F14" i="7" l="1"/>
  <c r="G14" i="7"/>
  <c r="D22" i="6"/>
  <c r="E22" i="6" l="1"/>
  <c r="F22" i="6" l="1"/>
  <c r="G22" i="6" l="1"/>
  <c r="H22" i="6" l="1"/>
  <c r="D69" i="4" l="1"/>
  <c r="E69" i="4" s="1"/>
  <c r="F69" i="4" s="1"/>
  <c r="G69" i="4" s="1"/>
  <c r="H69" i="4" s="1"/>
  <c r="I69" i="4" s="1"/>
  <c r="J69" i="4" s="1"/>
  <c r="K69" i="4" s="1"/>
  <c r="L69" i="4" s="1"/>
  <c r="M69" i="4" s="1"/>
  <c r="N69" i="4" s="1"/>
  <c r="O69" i="4" s="1"/>
  <c r="I22" i="6"/>
  <c r="J22" i="6" l="1"/>
  <c r="K22" i="6" l="1"/>
  <c r="L22" i="6" l="1"/>
  <c r="M22" i="6" l="1"/>
  <c r="D23" i="2" l="1"/>
  <c r="N22" i="6"/>
  <c r="E23" i="2" l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O22" i="6"/>
  <c r="E15" i="7" s="1"/>
  <c r="F15" i="7" l="1"/>
  <c r="G15" i="7"/>
  <c r="D23" i="6"/>
  <c r="E23" i="6" l="1"/>
  <c r="F23" i="6" l="1"/>
  <c r="G23" i="6" l="1"/>
  <c r="H23" i="6" l="1"/>
  <c r="D70" i="4" l="1"/>
  <c r="E70" i="4" s="1"/>
  <c r="F70" i="4" s="1"/>
  <c r="G70" i="4" s="1"/>
  <c r="H70" i="4" s="1"/>
  <c r="I70" i="4" s="1"/>
  <c r="J70" i="4" s="1"/>
  <c r="K70" i="4" s="1"/>
  <c r="L70" i="4" s="1"/>
  <c r="M70" i="4" s="1"/>
  <c r="N70" i="4" s="1"/>
  <c r="O70" i="4" s="1"/>
  <c r="I23" i="6"/>
  <c r="J23" i="6" l="1"/>
  <c r="K23" i="6" l="1"/>
  <c r="L23" i="6" l="1"/>
  <c r="M23" i="6" l="1"/>
  <c r="D24" i="2" l="1"/>
  <c r="N23" i="6"/>
  <c r="E24" i="2" l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O23" i="6"/>
  <c r="E16" i="7" s="1"/>
  <c r="F16" i="7" l="1"/>
  <c r="G16" i="7"/>
  <c r="D24" i="6"/>
  <c r="E24" i="6" l="1"/>
  <c r="F24" i="6" l="1"/>
  <c r="G24" i="6" l="1"/>
  <c r="H24" i="6" l="1"/>
  <c r="D71" i="4" l="1"/>
  <c r="E71" i="4" s="1"/>
  <c r="F71" i="4" s="1"/>
  <c r="G71" i="4" s="1"/>
  <c r="H71" i="4" s="1"/>
  <c r="I71" i="4" s="1"/>
  <c r="J71" i="4" s="1"/>
  <c r="K71" i="4" s="1"/>
  <c r="L71" i="4" s="1"/>
  <c r="M71" i="4" s="1"/>
  <c r="N71" i="4" s="1"/>
  <c r="O71" i="4" s="1"/>
  <c r="I24" i="6"/>
  <c r="J24" i="6" l="1"/>
  <c r="K24" i="6" l="1"/>
  <c r="L24" i="6" l="1"/>
  <c r="M24" i="6" l="1"/>
  <c r="D25" i="2" l="1"/>
  <c r="N24" i="6"/>
  <c r="E25" i="2" l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O24" i="6"/>
  <c r="E17" i="7" s="1"/>
  <c r="F17" i="7" l="1"/>
  <c r="G17" i="7"/>
  <c r="D25" i="6"/>
  <c r="E25" i="6" l="1"/>
  <c r="F25" i="6" l="1"/>
  <c r="G25" i="6" l="1"/>
  <c r="H25" i="6" l="1"/>
  <c r="D72" i="4" l="1"/>
  <c r="E72" i="4" s="1"/>
  <c r="F72" i="4" s="1"/>
  <c r="G72" i="4" s="1"/>
  <c r="H72" i="4" s="1"/>
  <c r="I72" i="4" s="1"/>
  <c r="J72" i="4" s="1"/>
  <c r="K72" i="4" s="1"/>
  <c r="L72" i="4" s="1"/>
  <c r="M72" i="4" s="1"/>
  <c r="N72" i="4" s="1"/>
  <c r="O72" i="4" s="1"/>
  <c r="I25" i="6"/>
  <c r="J25" i="6" l="1"/>
  <c r="K25" i="6" l="1"/>
  <c r="L25" i="6" l="1"/>
  <c r="M25" i="6" l="1"/>
  <c r="D26" i="2" l="1"/>
  <c r="N25" i="6"/>
  <c r="E26" i="2" l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O25" i="6"/>
  <c r="E18" i="7" s="1"/>
  <c r="F18" i="7" l="1"/>
  <c r="G18" i="7"/>
  <c r="D26" i="6"/>
  <c r="E26" i="6" l="1"/>
  <c r="F26" i="6" l="1"/>
  <c r="G26" i="6" l="1"/>
  <c r="H26" i="6" l="1"/>
  <c r="D73" i="4" l="1"/>
  <c r="E73" i="4" s="1"/>
  <c r="F73" i="4" s="1"/>
  <c r="G73" i="4" s="1"/>
  <c r="H73" i="4" s="1"/>
  <c r="I73" i="4" s="1"/>
  <c r="J73" i="4" s="1"/>
  <c r="K73" i="4" s="1"/>
  <c r="L73" i="4" s="1"/>
  <c r="M73" i="4" s="1"/>
  <c r="N73" i="4" s="1"/>
  <c r="O73" i="4" s="1"/>
  <c r="I26" i="6"/>
  <c r="J26" i="6" l="1"/>
  <c r="K26" i="6" l="1"/>
  <c r="L26" i="6" l="1"/>
  <c r="M26" i="6" l="1"/>
  <c r="D27" i="2" l="1"/>
  <c r="N26" i="6"/>
  <c r="E27" i="2" l="1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O26" i="6"/>
  <c r="E19" i="7" s="1"/>
  <c r="F19" i="7" l="1"/>
  <c r="G19" i="7"/>
  <c r="D27" i="6"/>
  <c r="E27" i="6" l="1"/>
  <c r="F27" i="6" l="1"/>
  <c r="G27" i="6" l="1"/>
  <c r="H27" i="6" l="1"/>
  <c r="D74" i="4" l="1"/>
  <c r="E74" i="4" s="1"/>
  <c r="F74" i="4" s="1"/>
  <c r="G74" i="4" s="1"/>
  <c r="H74" i="4" s="1"/>
  <c r="I74" i="4" s="1"/>
  <c r="J74" i="4" s="1"/>
  <c r="K74" i="4" s="1"/>
  <c r="L74" i="4" s="1"/>
  <c r="M74" i="4" s="1"/>
  <c r="N74" i="4" s="1"/>
  <c r="O74" i="4" s="1"/>
  <c r="I27" i="6"/>
  <c r="J27" i="6" l="1"/>
  <c r="K27" i="6" l="1"/>
  <c r="L27" i="6" l="1"/>
  <c r="M27" i="6" l="1"/>
  <c r="D28" i="2" l="1"/>
  <c r="N27" i="6"/>
  <c r="E28" i="2" l="1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O27" i="6"/>
  <c r="E20" i="7" s="1"/>
  <c r="F20" i="7" l="1"/>
  <c r="G20" i="7"/>
  <c r="D28" i="6"/>
  <c r="E28" i="6" l="1"/>
  <c r="F28" i="6" l="1"/>
  <c r="G28" i="6" l="1"/>
  <c r="H28" i="6" l="1"/>
  <c r="D75" i="4" l="1"/>
  <c r="E75" i="4" s="1"/>
  <c r="F75" i="4" s="1"/>
  <c r="G75" i="4" s="1"/>
  <c r="H75" i="4" s="1"/>
  <c r="I75" i="4" s="1"/>
  <c r="J75" i="4" s="1"/>
  <c r="K75" i="4" s="1"/>
  <c r="L75" i="4" s="1"/>
  <c r="M75" i="4" s="1"/>
  <c r="N75" i="4" s="1"/>
  <c r="O75" i="4" s="1"/>
  <c r="I28" i="6"/>
  <c r="J28" i="6" l="1"/>
  <c r="K28" i="6" l="1"/>
  <c r="L28" i="6" l="1"/>
  <c r="M28" i="6" l="1"/>
  <c r="D29" i="2" l="1"/>
  <c r="N28" i="6"/>
  <c r="E29" i="2" l="1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O28" i="6"/>
  <c r="E21" i="7" s="1"/>
  <c r="F21" i="7" l="1"/>
  <c r="G21" i="7"/>
  <c r="D29" i="6"/>
  <c r="E29" i="6" l="1"/>
  <c r="F29" i="6" l="1"/>
  <c r="G29" i="6" l="1"/>
  <c r="H29" i="6" l="1"/>
  <c r="D76" i="4" l="1"/>
  <c r="E76" i="4" s="1"/>
  <c r="F76" i="4" s="1"/>
  <c r="G76" i="4" s="1"/>
  <c r="H76" i="4" s="1"/>
  <c r="I76" i="4" s="1"/>
  <c r="J76" i="4" s="1"/>
  <c r="K76" i="4" s="1"/>
  <c r="L76" i="4" s="1"/>
  <c r="M76" i="4" s="1"/>
  <c r="N76" i="4" s="1"/>
  <c r="O76" i="4" s="1"/>
  <c r="I29" i="6"/>
  <c r="J29" i="6" l="1"/>
  <c r="K29" i="6" l="1"/>
  <c r="L29" i="6" l="1"/>
  <c r="M29" i="6" l="1"/>
  <c r="D30" i="2" l="1"/>
  <c r="N29" i="6"/>
  <c r="E30" i="2" l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O29" i="6"/>
  <c r="E22" i="7" s="1"/>
  <c r="F22" i="7" l="1"/>
  <c r="G22" i="7"/>
  <c r="D30" i="6"/>
  <c r="E30" i="6" l="1"/>
  <c r="F30" i="6" l="1"/>
  <c r="G30" i="6" l="1"/>
  <c r="H30" i="6" l="1"/>
  <c r="D77" i="4" l="1"/>
  <c r="E77" i="4" s="1"/>
  <c r="F77" i="4" s="1"/>
  <c r="G77" i="4" s="1"/>
  <c r="H77" i="4" s="1"/>
  <c r="I77" i="4" s="1"/>
  <c r="J77" i="4" s="1"/>
  <c r="K77" i="4" s="1"/>
  <c r="L77" i="4" s="1"/>
  <c r="M77" i="4" s="1"/>
  <c r="N77" i="4" s="1"/>
  <c r="O77" i="4" s="1"/>
  <c r="I30" i="6"/>
  <c r="J30" i="6" l="1"/>
  <c r="K30" i="6" l="1"/>
  <c r="L30" i="6" l="1"/>
  <c r="M30" i="6" l="1"/>
  <c r="D31" i="2" l="1"/>
  <c r="N30" i="6"/>
  <c r="E31" i="2" l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O30" i="6"/>
  <c r="E23" i="7" s="1"/>
  <c r="G23" i="7" l="1"/>
  <c r="F23" i="7"/>
  <c r="D31" i="6"/>
  <c r="E31" i="6" l="1"/>
  <c r="F31" i="6" l="1"/>
  <c r="G31" i="6" l="1"/>
  <c r="H31" i="6" l="1"/>
  <c r="D78" i="4" l="1"/>
  <c r="E78" i="4" s="1"/>
  <c r="F78" i="4" s="1"/>
  <c r="G78" i="4" s="1"/>
  <c r="H78" i="4" s="1"/>
  <c r="I78" i="4" s="1"/>
  <c r="J78" i="4" s="1"/>
  <c r="K78" i="4" s="1"/>
  <c r="L78" i="4" s="1"/>
  <c r="M78" i="4" s="1"/>
  <c r="N78" i="4" s="1"/>
  <c r="O78" i="4" s="1"/>
  <c r="I31" i="6"/>
  <c r="J31" i="6" l="1"/>
  <c r="K31" i="6" l="1"/>
  <c r="L31" i="6" l="1"/>
  <c r="M31" i="6" l="1"/>
  <c r="D32" i="2" l="1"/>
  <c r="N31" i="6"/>
  <c r="E32" i="2" l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O31" i="6"/>
  <c r="E24" i="7" s="1"/>
  <c r="G24" i="7" l="1"/>
  <c r="F24" i="7"/>
  <c r="D32" i="6"/>
  <c r="E32" i="6" l="1"/>
  <c r="F32" i="6" l="1"/>
  <c r="G32" i="6" l="1"/>
  <c r="H32" i="6" l="1"/>
  <c r="D79" i="4" l="1"/>
  <c r="E79" i="4" s="1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I32" i="6"/>
  <c r="J32" i="6" l="1"/>
  <c r="K32" i="6" l="1"/>
  <c r="L32" i="6" l="1"/>
  <c r="M32" i="6" l="1"/>
  <c r="D33" i="2" l="1"/>
  <c r="N32" i="6"/>
  <c r="E33" i="2" l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O32" i="6"/>
  <c r="E25" i="7" s="1"/>
  <c r="G25" i="7" l="1"/>
  <c r="F25" i="7"/>
  <c r="D33" i="6"/>
  <c r="E33" i="6" l="1"/>
  <c r="F33" i="6" l="1"/>
  <c r="G33" i="6" l="1"/>
  <c r="H33" i="6" l="1"/>
  <c r="D80" i="4" l="1"/>
  <c r="E80" i="4" s="1"/>
  <c r="F80" i="4" s="1"/>
  <c r="G80" i="4" s="1"/>
  <c r="H80" i="4" s="1"/>
  <c r="I80" i="4" s="1"/>
  <c r="J80" i="4" s="1"/>
  <c r="K80" i="4" s="1"/>
  <c r="L80" i="4" s="1"/>
  <c r="M80" i="4" s="1"/>
  <c r="N80" i="4" s="1"/>
  <c r="O80" i="4" s="1"/>
  <c r="I33" i="6"/>
  <c r="J33" i="6" l="1"/>
  <c r="K33" i="6" l="1"/>
  <c r="L33" i="6" l="1"/>
  <c r="M33" i="6" l="1"/>
  <c r="D34" i="2" l="1"/>
  <c r="N33" i="6"/>
  <c r="E34" i="2" l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O33" i="6"/>
  <c r="E26" i="7" s="1"/>
  <c r="F26" i="7" l="1"/>
  <c r="G26" i="7"/>
  <c r="D34" i="6"/>
  <c r="E34" i="6" l="1"/>
  <c r="F34" i="6" l="1"/>
  <c r="G34" i="6" l="1"/>
  <c r="H34" i="6" l="1"/>
  <c r="D81" i="4" l="1"/>
  <c r="E81" i="4" s="1"/>
  <c r="F81" i="4" s="1"/>
  <c r="G81" i="4" s="1"/>
  <c r="H81" i="4" s="1"/>
  <c r="I81" i="4" s="1"/>
  <c r="J81" i="4" s="1"/>
  <c r="K81" i="4" s="1"/>
  <c r="L81" i="4" s="1"/>
  <c r="M81" i="4" s="1"/>
  <c r="N81" i="4" s="1"/>
  <c r="O81" i="4" s="1"/>
  <c r="I34" i="6"/>
  <c r="J34" i="6" l="1"/>
  <c r="K34" i="6" l="1"/>
  <c r="L34" i="6" l="1"/>
  <c r="M34" i="6" l="1"/>
  <c r="D35" i="2" l="1"/>
  <c r="N34" i="6"/>
  <c r="E35" i="2" l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O34" i="6"/>
  <c r="E27" i="7" s="1"/>
  <c r="G27" i="7" l="1"/>
  <c r="F27" i="7"/>
  <c r="D35" i="6"/>
  <c r="E35" i="6" l="1"/>
  <c r="F35" i="6" l="1"/>
  <c r="G35" i="6" l="1"/>
  <c r="H35" i="6" l="1"/>
  <c r="D82" i="4" l="1"/>
  <c r="E82" i="4" s="1"/>
  <c r="F82" i="4" s="1"/>
  <c r="G82" i="4" s="1"/>
  <c r="H82" i="4" s="1"/>
  <c r="I82" i="4" s="1"/>
  <c r="J82" i="4" s="1"/>
  <c r="K82" i="4" s="1"/>
  <c r="L82" i="4" s="1"/>
  <c r="M82" i="4" s="1"/>
  <c r="N82" i="4" s="1"/>
  <c r="O82" i="4" s="1"/>
  <c r="I35" i="6"/>
  <c r="J35" i="6" l="1"/>
  <c r="K35" i="6" l="1"/>
  <c r="L35" i="6" l="1"/>
  <c r="M35" i="6" l="1"/>
  <c r="D36" i="2" l="1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N35" i="6"/>
  <c r="O35" i="6" l="1"/>
  <c r="E28" i="7" s="1"/>
  <c r="G28" i="7" l="1"/>
  <c r="F28" i="7"/>
  <c r="D36" i="6"/>
  <c r="E36" i="6" l="1"/>
  <c r="F36" i="6" l="1"/>
  <c r="G36" i="6" l="1"/>
  <c r="H36" i="6" l="1"/>
  <c r="D83" i="4" l="1"/>
  <c r="E83" i="4" s="1"/>
  <c r="F83" i="4" s="1"/>
  <c r="G83" i="4" s="1"/>
  <c r="H83" i="4" s="1"/>
  <c r="I83" i="4" s="1"/>
  <c r="J83" i="4" s="1"/>
  <c r="K83" i="4" s="1"/>
  <c r="L83" i="4" s="1"/>
  <c r="M83" i="4" s="1"/>
  <c r="N83" i="4" s="1"/>
  <c r="O83" i="4" s="1"/>
  <c r="I36" i="6"/>
  <c r="J36" i="6" l="1"/>
  <c r="K36" i="6" l="1"/>
  <c r="L36" i="6" l="1"/>
  <c r="M36" i="6" l="1"/>
  <c r="D37" i="2" l="1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N36" i="6"/>
  <c r="O36" i="6" l="1"/>
  <c r="E29" i="7" s="1"/>
  <c r="F29" i="7" l="1"/>
  <c r="G29" i="7"/>
  <c r="D37" i="6"/>
  <c r="E37" i="6" l="1"/>
  <c r="F37" i="6" l="1"/>
  <c r="G37" i="6" l="1"/>
  <c r="H37" i="6" l="1"/>
  <c r="D84" i="4" l="1"/>
  <c r="E84" i="4" s="1"/>
  <c r="F84" i="4" s="1"/>
  <c r="G84" i="4" s="1"/>
  <c r="H84" i="4" s="1"/>
  <c r="I84" i="4" s="1"/>
  <c r="J84" i="4" s="1"/>
  <c r="K84" i="4" s="1"/>
  <c r="L84" i="4" s="1"/>
  <c r="M84" i="4" s="1"/>
  <c r="N84" i="4" s="1"/>
  <c r="O84" i="4" s="1"/>
  <c r="I37" i="6"/>
  <c r="J37" i="6" l="1"/>
  <c r="K37" i="6" l="1"/>
  <c r="L37" i="6" l="1"/>
  <c r="M37" i="6" l="1"/>
  <c r="D38" i="2" l="1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N37" i="6"/>
  <c r="O37" i="6" l="1"/>
  <c r="E30" i="7" s="1"/>
  <c r="F30" i="7" l="1"/>
  <c r="G30" i="7"/>
  <c r="D38" i="6"/>
  <c r="E38" i="6" l="1"/>
  <c r="F38" i="6" l="1"/>
  <c r="G38" i="6" l="1"/>
  <c r="H38" i="6" l="1"/>
  <c r="D85" i="4" l="1"/>
  <c r="E85" i="4" s="1"/>
  <c r="F85" i="4" s="1"/>
  <c r="G85" i="4" s="1"/>
  <c r="H85" i="4" s="1"/>
  <c r="I85" i="4" s="1"/>
  <c r="J85" i="4" s="1"/>
  <c r="K85" i="4" s="1"/>
  <c r="L85" i="4" s="1"/>
  <c r="M85" i="4" s="1"/>
  <c r="N85" i="4" s="1"/>
  <c r="O85" i="4" s="1"/>
  <c r="I38" i="6"/>
  <c r="J38" i="6" l="1"/>
  <c r="K38" i="6" l="1"/>
  <c r="L38" i="6" l="1"/>
  <c r="M38" i="6" l="1"/>
  <c r="D39" i="2" l="1"/>
  <c r="E39" i="2" s="1"/>
  <c r="F39" i="2" s="1"/>
  <c r="G39" i="2" s="1"/>
  <c r="H39" i="2" s="1"/>
  <c r="I39" i="2" s="1"/>
  <c r="J39" i="2" s="1"/>
  <c r="K39" i="2" s="1"/>
  <c r="L39" i="2" s="1"/>
  <c r="M39" i="2" s="1"/>
  <c r="N39" i="2" s="1"/>
  <c r="O39" i="2" s="1"/>
  <c r="N38" i="6"/>
  <c r="O38" i="6" l="1"/>
  <c r="E31" i="7" s="1"/>
  <c r="F31" i="7" l="1"/>
  <c r="G31" i="7"/>
  <c r="D39" i="6"/>
  <c r="E39" i="6" l="1"/>
  <c r="F39" i="6" l="1"/>
  <c r="G39" i="6" l="1"/>
  <c r="H39" i="6" l="1"/>
  <c r="D86" i="4" l="1"/>
  <c r="E86" i="4" s="1"/>
  <c r="F86" i="4" s="1"/>
  <c r="G86" i="4" s="1"/>
  <c r="H86" i="4" s="1"/>
  <c r="I86" i="4" s="1"/>
  <c r="J86" i="4" s="1"/>
  <c r="K86" i="4" s="1"/>
  <c r="L86" i="4" s="1"/>
  <c r="M86" i="4" s="1"/>
  <c r="N86" i="4" s="1"/>
  <c r="O86" i="4" s="1"/>
  <c r="I39" i="6"/>
  <c r="J39" i="6" l="1"/>
  <c r="K39" i="6" l="1"/>
  <c r="L39" i="6" l="1"/>
  <c r="M39" i="6" l="1"/>
  <c r="D40" i="2" l="1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O40" i="2" s="1"/>
  <c r="N39" i="6"/>
  <c r="O39" i="6" l="1"/>
  <c r="E32" i="7" s="1"/>
  <c r="G32" i="7" l="1"/>
  <c r="F32" i="7"/>
  <c r="D40" i="6"/>
  <c r="E40" i="6" l="1"/>
  <c r="F40" i="6" l="1"/>
  <c r="G40" i="6" l="1"/>
  <c r="H40" i="6" l="1"/>
  <c r="D87" i="4" l="1"/>
  <c r="E87" i="4" s="1"/>
  <c r="F87" i="4" s="1"/>
  <c r="G87" i="4" s="1"/>
  <c r="H87" i="4" s="1"/>
  <c r="I87" i="4" s="1"/>
  <c r="J87" i="4" s="1"/>
  <c r="K87" i="4" s="1"/>
  <c r="L87" i="4" s="1"/>
  <c r="M87" i="4" s="1"/>
  <c r="N87" i="4" s="1"/>
  <c r="O87" i="4" s="1"/>
  <c r="I40" i="6"/>
  <c r="J40" i="6" l="1"/>
  <c r="K40" i="6" l="1"/>
  <c r="L40" i="6" l="1"/>
  <c r="M40" i="6" l="1"/>
  <c r="D41" i="2" l="1"/>
  <c r="E41" i="2" s="1"/>
  <c r="F41" i="2" s="1"/>
  <c r="G41" i="2" s="1"/>
  <c r="H41" i="2" s="1"/>
  <c r="I41" i="2" s="1"/>
  <c r="J41" i="2" s="1"/>
  <c r="K41" i="2" s="1"/>
  <c r="L41" i="2" s="1"/>
  <c r="M41" i="2" s="1"/>
  <c r="N41" i="2" s="1"/>
  <c r="O41" i="2" s="1"/>
  <c r="N40" i="6"/>
  <c r="O40" i="6" l="1"/>
  <c r="D41" i="6" l="1"/>
  <c r="E41" i="6" l="1"/>
  <c r="F41" i="6" l="1"/>
  <c r="G41" i="6" l="1"/>
  <c r="H41" i="6" l="1"/>
  <c r="D88" i="4" l="1"/>
  <c r="E88" i="4" s="1"/>
  <c r="F88" i="4" s="1"/>
  <c r="G88" i="4" s="1"/>
  <c r="H88" i="4" s="1"/>
  <c r="I88" i="4" s="1"/>
  <c r="J88" i="4" s="1"/>
  <c r="K88" i="4" s="1"/>
  <c r="L88" i="4" s="1"/>
  <c r="M88" i="4" s="1"/>
  <c r="N88" i="4" s="1"/>
  <c r="O88" i="4" s="1"/>
  <c r="I41" i="6"/>
  <c r="J41" i="6" l="1"/>
  <c r="K41" i="6" l="1"/>
  <c r="L41" i="6" l="1"/>
  <c r="M41" i="6" l="1"/>
  <c r="D42" i="2" l="1"/>
  <c r="E42" i="2" s="1"/>
  <c r="F42" i="2" s="1"/>
  <c r="G42" i="2" s="1"/>
  <c r="H42" i="2" s="1"/>
  <c r="I42" i="2" s="1"/>
  <c r="J42" i="2" s="1"/>
  <c r="K42" i="2" s="1"/>
  <c r="L42" i="2" s="1"/>
  <c r="M42" i="2" s="1"/>
  <c r="N42" i="2" s="1"/>
  <c r="O42" i="2" s="1"/>
  <c r="N41" i="6"/>
  <c r="O41" i="6" l="1"/>
  <c r="D42" i="6" l="1"/>
  <c r="E42" i="6" l="1"/>
  <c r="F42" i="6" l="1"/>
  <c r="G42" i="6" l="1"/>
  <c r="H42" i="6" l="1"/>
  <c r="D89" i="4" l="1"/>
  <c r="E89" i="4" s="1"/>
  <c r="F89" i="4" s="1"/>
  <c r="G89" i="4" s="1"/>
  <c r="H89" i="4" s="1"/>
  <c r="I89" i="4" s="1"/>
  <c r="J89" i="4" s="1"/>
  <c r="K89" i="4" s="1"/>
  <c r="L89" i="4" s="1"/>
  <c r="M89" i="4" s="1"/>
  <c r="N89" i="4" s="1"/>
  <c r="O89" i="4" s="1"/>
  <c r="I42" i="6"/>
  <c r="J42" i="6" l="1"/>
  <c r="K42" i="6" l="1"/>
  <c r="L42" i="6" l="1"/>
  <c r="M42" i="6" l="1"/>
  <c r="D43" i="2" l="1"/>
  <c r="E43" i="2" s="1"/>
  <c r="F43" i="2" s="1"/>
  <c r="G43" i="2" s="1"/>
  <c r="H43" i="2" s="1"/>
  <c r="I43" i="2" s="1"/>
  <c r="J43" i="2" s="1"/>
  <c r="K43" i="2" s="1"/>
  <c r="L43" i="2" s="1"/>
  <c r="M43" i="2" s="1"/>
  <c r="N43" i="2" s="1"/>
  <c r="O43" i="2" s="1"/>
  <c r="N42" i="6"/>
  <c r="O42" i="6" l="1"/>
  <c r="D43" i="6" l="1"/>
  <c r="E43" i="6" l="1"/>
  <c r="F43" i="6" l="1"/>
  <c r="G43" i="6" l="1"/>
  <c r="H43" i="6" l="1"/>
  <c r="D90" i="4" l="1"/>
  <c r="E90" i="4" s="1"/>
  <c r="F90" i="4" s="1"/>
  <c r="G90" i="4" s="1"/>
  <c r="H90" i="4" s="1"/>
  <c r="I90" i="4" s="1"/>
  <c r="J90" i="4" s="1"/>
  <c r="K90" i="4" s="1"/>
  <c r="L90" i="4" s="1"/>
  <c r="M90" i="4" s="1"/>
  <c r="N90" i="4" s="1"/>
  <c r="O90" i="4" s="1"/>
  <c r="I43" i="6"/>
  <c r="J43" i="6" l="1"/>
  <c r="K43" i="6" l="1"/>
  <c r="L43" i="6" l="1"/>
  <c r="M43" i="6" l="1"/>
  <c r="D44" i="2" l="1"/>
  <c r="E44" i="2" s="1"/>
  <c r="F44" i="2" s="1"/>
  <c r="G44" i="2" s="1"/>
  <c r="H44" i="2" s="1"/>
  <c r="I44" i="2" s="1"/>
  <c r="J44" i="2" s="1"/>
  <c r="K44" i="2" s="1"/>
  <c r="L44" i="2" s="1"/>
  <c r="M44" i="2" s="1"/>
  <c r="N44" i="2" s="1"/>
  <c r="O44" i="2" s="1"/>
  <c r="N43" i="6"/>
  <c r="O43" i="6" l="1"/>
  <c r="D44" i="6" l="1"/>
  <c r="E44" i="6" l="1"/>
  <c r="F44" i="6" l="1"/>
  <c r="G44" i="6" l="1"/>
  <c r="H44" i="6" l="1"/>
  <c r="D91" i="4" l="1"/>
  <c r="E91" i="4" s="1"/>
  <c r="F91" i="4" s="1"/>
  <c r="G91" i="4" s="1"/>
  <c r="H91" i="4" s="1"/>
  <c r="I91" i="4" s="1"/>
  <c r="J91" i="4" s="1"/>
  <c r="K91" i="4" s="1"/>
  <c r="L91" i="4" s="1"/>
  <c r="M91" i="4" s="1"/>
  <c r="N91" i="4" s="1"/>
  <c r="O91" i="4" s="1"/>
  <c r="I44" i="6"/>
  <c r="J44" i="6" l="1"/>
  <c r="K44" i="6" l="1"/>
  <c r="L44" i="6" l="1"/>
  <c r="M44" i="6" l="1"/>
  <c r="D45" i="2" l="1"/>
  <c r="E45" i="2" s="1"/>
  <c r="F45" i="2" s="1"/>
  <c r="G45" i="2" s="1"/>
  <c r="H45" i="2" s="1"/>
  <c r="I45" i="2" s="1"/>
  <c r="J45" i="2" s="1"/>
  <c r="K45" i="2" s="1"/>
  <c r="L45" i="2" s="1"/>
  <c r="M45" i="2" s="1"/>
  <c r="N45" i="2" s="1"/>
  <c r="O45" i="2" s="1"/>
  <c r="N44" i="6"/>
  <c r="O44" i="6" l="1"/>
  <c r="D45" i="6" l="1"/>
  <c r="E45" i="6" l="1"/>
  <c r="F45" i="6" l="1"/>
  <c r="G45" i="6" l="1"/>
  <c r="H45" i="6" l="1"/>
  <c r="D92" i="4" l="1"/>
  <c r="E92" i="4" s="1"/>
  <c r="F92" i="4" s="1"/>
  <c r="G92" i="4" s="1"/>
  <c r="H92" i="4" s="1"/>
  <c r="I92" i="4" s="1"/>
  <c r="J92" i="4" s="1"/>
  <c r="K92" i="4" s="1"/>
  <c r="L92" i="4" s="1"/>
  <c r="M92" i="4" s="1"/>
  <c r="N92" i="4" s="1"/>
  <c r="O92" i="4" s="1"/>
  <c r="I45" i="6"/>
  <c r="J45" i="6" l="1"/>
  <c r="K45" i="6" l="1"/>
  <c r="L45" i="6" l="1"/>
  <c r="M45" i="6" l="1"/>
  <c r="D46" i="2" l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N45" i="6"/>
  <c r="O45" i="6" l="1"/>
  <c r="D46" i="6" l="1"/>
  <c r="E46" i="6" l="1"/>
  <c r="F46" i="6" l="1"/>
  <c r="G46" i="6" l="1"/>
  <c r="H46" i="6" l="1"/>
  <c r="D93" i="4" l="1"/>
  <c r="E93" i="4" s="1"/>
  <c r="F93" i="4" s="1"/>
  <c r="G93" i="4" s="1"/>
  <c r="H93" i="4" s="1"/>
  <c r="I93" i="4" s="1"/>
  <c r="J93" i="4" s="1"/>
  <c r="K93" i="4" s="1"/>
  <c r="L93" i="4" s="1"/>
  <c r="M93" i="4" s="1"/>
  <c r="N93" i="4" s="1"/>
  <c r="O93" i="4" s="1"/>
  <c r="I46" i="6"/>
  <c r="J46" i="6" l="1"/>
  <c r="K46" i="6" l="1"/>
  <c r="L46" i="6" l="1"/>
  <c r="M46" i="6" l="1"/>
  <c r="D47" i="2" l="1"/>
  <c r="E47" i="2" s="1"/>
  <c r="F47" i="2" s="1"/>
  <c r="G47" i="2" s="1"/>
  <c r="H47" i="2" s="1"/>
  <c r="I47" i="2" s="1"/>
  <c r="J47" i="2" s="1"/>
  <c r="K47" i="2" s="1"/>
  <c r="L47" i="2" s="1"/>
  <c r="M47" i="2" s="1"/>
  <c r="N47" i="2" s="1"/>
  <c r="O47" i="2" s="1"/>
  <c r="N46" i="6"/>
  <c r="O46" i="6" l="1"/>
  <c r="D47" i="6" l="1"/>
  <c r="E47" i="6" l="1"/>
  <c r="F47" i="6" l="1"/>
  <c r="G47" i="6" l="1"/>
  <c r="H47" i="6" l="1"/>
  <c r="D94" i="4" l="1"/>
  <c r="E94" i="4" s="1"/>
  <c r="F94" i="4" s="1"/>
  <c r="G94" i="4" s="1"/>
  <c r="H94" i="4" s="1"/>
  <c r="I94" i="4" s="1"/>
  <c r="J94" i="4" s="1"/>
  <c r="K94" i="4" s="1"/>
  <c r="L94" i="4" s="1"/>
  <c r="M94" i="4" s="1"/>
  <c r="N94" i="4" s="1"/>
  <c r="O94" i="4" s="1"/>
  <c r="I47" i="6"/>
  <c r="J47" i="6" l="1"/>
  <c r="K47" i="6" l="1"/>
  <c r="L47" i="6" l="1"/>
  <c r="M47" i="6" l="1"/>
  <c r="D48" i="2" l="1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N47" i="6"/>
  <c r="O47" i="6" l="1"/>
  <c r="D48" i="6" l="1"/>
  <c r="E48" i="6" l="1"/>
  <c r="F48" i="6" l="1"/>
  <c r="G48" i="6" l="1"/>
  <c r="H48" i="6" l="1"/>
  <c r="D95" i="4" l="1"/>
  <c r="E95" i="4" s="1"/>
  <c r="F95" i="4" s="1"/>
  <c r="G95" i="4" s="1"/>
  <c r="H95" i="4" s="1"/>
  <c r="I95" i="4" s="1"/>
  <c r="J95" i="4" s="1"/>
  <c r="K95" i="4" s="1"/>
  <c r="L95" i="4" s="1"/>
  <c r="M95" i="4" s="1"/>
  <c r="N95" i="4" s="1"/>
  <c r="O95" i="4" s="1"/>
  <c r="I48" i="6"/>
  <c r="J48" i="6" l="1"/>
  <c r="K48" i="6" l="1"/>
  <c r="L48" i="6" l="1"/>
  <c r="M48" i="6" l="1"/>
  <c r="D49" i="2" l="1"/>
  <c r="E49" i="2" s="1"/>
  <c r="F49" i="2" s="1"/>
  <c r="G49" i="2" s="1"/>
  <c r="H49" i="2" s="1"/>
  <c r="I49" i="2" s="1"/>
  <c r="J49" i="2" s="1"/>
  <c r="K49" i="2" s="1"/>
  <c r="L49" i="2" s="1"/>
  <c r="M49" i="2" s="1"/>
  <c r="N49" i="2" s="1"/>
  <c r="O49" i="2" s="1"/>
  <c r="N48" i="6"/>
  <c r="O48" i="6" l="1"/>
  <c r="D49" i="6" l="1"/>
  <c r="E49" i="6" l="1"/>
  <c r="F49" i="6" l="1"/>
  <c r="G49" i="6" l="1"/>
  <c r="H49" i="6" l="1"/>
  <c r="D96" i="4" l="1"/>
  <c r="E96" i="4" s="1"/>
  <c r="F96" i="4" s="1"/>
  <c r="G96" i="4" s="1"/>
  <c r="H96" i="4" s="1"/>
  <c r="I96" i="4" s="1"/>
  <c r="J96" i="4" s="1"/>
  <c r="K96" i="4" s="1"/>
  <c r="L96" i="4" s="1"/>
  <c r="M96" i="4" s="1"/>
  <c r="N96" i="4" s="1"/>
  <c r="O96" i="4" s="1"/>
  <c r="I49" i="6"/>
  <c r="J49" i="6" l="1"/>
  <c r="K49" i="6" l="1"/>
  <c r="L49" i="6" l="1"/>
  <c r="M49" i="6" l="1"/>
  <c r="D50" i="2" l="1"/>
  <c r="E50" i="2" s="1"/>
  <c r="F50" i="2" s="1"/>
  <c r="G50" i="2" s="1"/>
  <c r="H50" i="2" s="1"/>
  <c r="I50" i="2" s="1"/>
  <c r="J50" i="2" s="1"/>
  <c r="K50" i="2" s="1"/>
  <c r="L50" i="2" s="1"/>
  <c r="M50" i="2" s="1"/>
  <c r="N50" i="2" s="1"/>
  <c r="O50" i="2" s="1"/>
  <c r="N49" i="6"/>
  <c r="O49" i="6" l="1"/>
  <c r="C22" i="1" s="1"/>
  <c r="C18" i="1" l="1"/>
  <c r="D50" i="6"/>
  <c r="E50" i="6" l="1"/>
  <c r="F50" i="6" l="1"/>
  <c r="G50" i="6" l="1"/>
  <c r="H50" i="6" l="1"/>
  <c r="I50" i="6" l="1"/>
  <c r="D97" i="4"/>
  <c r="E97" i="4" s="1"/>
  <c r="F97" i="4" s="1"/>
  <c r="G97" i="4" s="1"/>
  <c r="H97" i="4" s="1"/>
  <c r="I97" i="4" s="1"/>
  <c r="J97" i="4" s="1"/>
  <c r="K97" i="4" s="1"/>
  <c r="L97" i="4" s="1"/>
  <c r="M97" i="4" s="1"/>
  <c r="N97" i="4" s="1"/>
  <c r="O97" i="4" s="1"/>
  <c r="J50" i="6" l="1"/>
  <c r="K50" i="6" l="1"/>
  <c r="L50" i="6" l="1"/>
  <c r="M50" i="6" l="1"/>
  <c r="D51" i="2" l="1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N50" i="6"/>
  <c r="O50" i="6" l="1"/>
  <c r="D51" i="6" l="1"/>
  <c r="E51" i="6" l="1"/>
  <c r="F51" i="6" l="1"/>
  <c r="G51" i="6" l="1"/>
  <c r="H51" i="6" l="1"/>
  <c r="I51" i="6" l="1"/>
  <c r="D98" i="4"/>
  <c r="E98" i="4" s="1"/>
  <c r="F98" i="4" s="1"/>
  <c r="G98" i="4" s="1"/>
  <c r="H98" i="4" s="1"/>
  <c r="I98" i="4" s="1"/>
  <c r="J98" i="4" s="1"/>
  <c r="K98" i="4" s="1"/>
  <c r="L98" i="4" s="1"/>
  <c r="M98" i="4" s="1"/>
  <c r="N98" i="4" s="1"/>
  <c r="O98" i="4" s="1"/>
  <c r="J51" i="6" l="1"/>
  <c r="K51" i="6" l="1"/>
  <c r="L51" i="6" l="1"/>
  <c r="M51" i="6" l="1"/>
  <c r="D52" i="2" l="1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N51" i="6"/>
  <c r="O51" i="6" l="1"/>
  <c r="D52" i="6" l="1"/>
  <c r="E52" i="6" l="1"/>
  <c r="F52" i="6" l="1"/>
  <c r="G52" i="6" l="1"/>
  <c r="H52" i="6" l="1"/>
  <c r="I52" i="6" l="1"/>
  <c r="D99" i="4"/>
  <c r="E99" i="4" s="1"/>
  <c r="F99" i="4" s="1"/>
  <c r="G99" i="4" s="1"/>
  <c r="H99" i="4" s="1"/>
  <c r="I99" i="4" s="1"/>
  <c r="J99" i="4" s="1"/>
  <c r="K99" i="4" s="1"/>
  <c r="L99" i="4" s="1"/>
  <c r="M99" i="4" s="1"/>
  <c r="N99" i="4" s="1"/>
  <c r="O99" i="4" s="1"/>
  <c r="J52" i="6" l="1"/>
  <c r="K52" i="6" l="1"/>
  <c r="L52" i="6" l="1"/>
  <c r="M52" i="6" l="1"/>
  <c r="D53" i="2" l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N52" i="6"/>
  <c r="O52" i="6" l="1"/>
  <c r="D53" i="6" l="1"/>
  <c r="E53" i="6" l="1"/>
  <c r="F53" i="6" l="1"/>
  <c r="G53" i="6" l="1"/>
  <c r="H53" i="6" l="1"/>
  <c r="I53" i="6" l="1"/>
  <c r="D100" i="4"/>
  <c r="E100" i="4" s="1"/>
  <c r="F100" i="4" s="1"/>
  <c r="G100" i="4" s="1"/>
  <c r="H100" i="4" s="1"/>
  <c r="I100" i="4" s="1"/>
  <c r="J100" i="4" s="1"/>
  <c r="K100" i="4" s="1"/>
  <c r="L100" i="4" s="1"/>
  <c r="M100" i="4" s="1"/>
  <c r="N100" i="4" s="1"/>
  <c r="O100" i="4" s="1"/>
  <c r="J53" i="6" l="1"/>
  <c r="K53" i="6" l="1"/>
  <c r="L53" i="6" l="1"/>
  <c r="M53" i="6" l="1"/>
  <c r="D54" i="2" l="1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N53" i="6"/>
  <c r="O53" i="6" l="1"/>
  <c r="D54" i="6" l="1"/>
  <c r="E54" i="6" l="1"/>
  <c r="F54" i="6" l="1"/>
  <c r="G54" i="6" l="1"/>
  <c r="H54" i="6" l="1"/>
  <c r="I54" i="6" l="1"/>
  <c r="D101" i="4"/>
  <c r="E101" i="4" s="1"/>
  <c r="F101" i="4" s="1"/>
  <c r="G101" i="4" s="1"/>
  <c r="H101" i="4" s="1"/>
  <c r="I101" i="4" s="1"/>
  <c r="J101" i="4" s="1"/>
  <c r="K101" i="4" s="1"/>
  <c r="L101" i="4" s="1"/>
  <c r="M101" i="4" s="1"/>
  <c r="N101" i="4" s="1"/>
  <c r="O101" i="4" s="1"/>
  <c r="J54" i="6" l="1"/>
  <c r="K54" i="6" l="1"/>
  <c r="L54" i="6" l="1"/>
  <c r="M54" i="6" l="1"/>
  <c r="D55" i="2" l="1"/>
  <c r="E55" i="2" s="1"/>
  <c r="F55" i="2" s="1"/>
  <c r="G55" i="2" s="1"/>
  <c r="H55" i="2" s="1"/>
  <c r="I55" i="2" s="1"/>
  <c r="J55" i="2" s="1"/>
  <c r="K55" i="2" s="1"/>
  <c r="L55" i="2" s="1"/>
  <c r="M55" i="2" s="1"/>
  <c r="N55" i="2" s="1"/>
  <c r="O55" i="2" s="1"/>
  <c r="N54" i="6"/>
  <c r="O54" i="6" l="1"/>
  <c r="D55" i="6" l="1"/>
  <c r="E55" i="6" l="1"/>
  <c r="F55" i="6" l="1"/>
  <c r="G55" i="6" l="1"/>
  <c r="H55" i="6" l="1"/>
  <c r="I55" i="6" l="1"/>
  <c r="D102" i="4"/>
  <c r="E102" i="4" s="1"/>
  <c r="F102" i="4" s="1"/>
  <c r="G102" i="4" s="1"/>
  <c r="H102" i="4" s="1"/>
  <c r="I102" i="4" s="1"/>
  <c r="J102" i="4" s="1"/>
  <c r="K102" i="4" s="1"/>
  <c r="L102" i="4" s="1"/>
  <c r="M102" i="4" s="1"/>
  <c r="N102" i="4" s="1"/>
  <c r="O102" i="4" s="1"/>
  <c r="J55" i="6" l="1"/>
  <c r="K55" i="6" l="1"/>
  <c r="L55" i="6" l="1"/>
  <c r="M55" i="6" l="1"/>
  <c r="D56" i="2" l="1"/>
  <c r="E56" i="2" s="1"/>
  <c r="F56" i="2" s="1"/>
  <c r="G56" i="2" s="1"/>
  <c r="H56" i="2" s="1"/>
  <c r="I56" i="2" s="1"/>
  <c r="J56" i="2" s="1"/>
  <c r="K56" i="2" s="1"/>
  <c r="L56" i="2" s="1"/>
  <c r="M56" i="2" s="1"/>
  <c r="N56" i="2" s="1"/>
  <c r="O56" i="2" s="1"/>
  <c r="N55" i="6"/>
  <c r="O55" i="6" l="1"/>
  <c r="D56" i="6" l="1"/>
  <c r="E56" i="6" l="1"/>
  <c r="F56" i="6" l="1"/>
  <c r="G56" i="6" l="1"/>
  <c r="H56" i="6" l="1"/>
  <c r="I56" i="6" l="1"/>
  <c r="D103" i="4"/>
  <c r="E103" i="4" s="1"/>
  <c r="F103" i="4" s="1"/>
  <c r="G103" i="4" s="1"/>
  <c r="H103" i="4" s="1"/>
  <c r="I103" i="4" s="1"/>
  <c r="J103" i="4" s="1"/>
  <c r="K103" i="4" s="1"/>
  <c r="L103" i="4" s="1"/>
  <c r="M103" i="4" s="1"/>
  <c r="N103" i="4" s="1"/>
  <c r="O103" i="4" s="1"/>
  <c r="J56" i="6" l="1"/>
  <c r="K56" i="6" l="1"/>
  <c r="L56" i="6" l="1"/>
  <c r="M56" i="6" l="1"/>
  <c r="D57" i="2" l="1"/>
  <c r="E57" i="2" s="1"/>
  <c r="F57" i="2" s="1"/>
  <c r="G57" i="2" s="1"/>
  <c r="H57" i="2" s="1"/>
  <c r="I57" i="2" s="1"/>
  <c r="J57" i="2" s="1"/>
  <c r="K57" i="2" s="1"/>
  <c r="L57" i="2" s="1"/>
  <c r="M57" i="2" s="1"/>
  <c r="N57" i="2" s="1"/>
  <c r="O57" i="2" s="1"/>
  <c r="N56" i="6"/>
  <c r="O56" i="6" l="1"/>
  <c r="D57" i="6" l="1"/>
  <c r="E57" i="6" l="1"/>
  <c r="F57" i="6" l="1"/>
  <c r="G57" i="6" l="1"/>
  <c r="H57" i="6" l="1"/>
  <c r="I57" i="6" l="1"/>
  <c r="D104" i="4"/>
  <c r="E104" i="4" s="1"/>
  <c r="F104" i="4" s="1"/>
  <c r="G104" i="4" s="1"/>
  <c r="H104" i="4" s="1"/>
  <c r="I104" i="4" s="1"/>
  <c r="J104" i="4" s="1"/>
  <c r="K104" i="4" s="1"/>
  <c r="L104" i="4" s="1"/>
  <c r="M104" i="4" s="1"/>
  <c r="N104" i="4" s="1"/>
  <c r="O104" i="4" s="1"/>
  <c r="J57" i="6" l="1"/>
  <c r="K57" i="6" l="1"/>
  <c r="L57" i="6" l="1"/>
  <c r="M57" i="6" l="1"/>
  <c r="D58" i="2" l="1"/>
  <c r="E58" i="2" s="1"/>
  <c r="F58" i="2" s="1"/>
  <c r="G58" i="2" s="1"/>
  <c r="H58" i="2" s="1"/>
  <c r="I58" i="2" s="1"/>
  <c r="J58" i="2" s="1"/>
  <c r="K58" i="2" s="1"/>
  <c r="L58" i="2" s="1"/>
  <c r="M58" i="2" s="1"/>
  <c r="N58" i="2" s="1"/>
  <c r="O58" i="2" s="1"/>
  <c r="N57" i="6"/>
  <c r="O57" i="6" l="1"/>
  <c r="D58" i="6" l="1"/>
  <c r="E58" i="6" l="1"/>
  <c r="F58" i="6" l="1"/>
  <c r="G58" i="6" l="1"/>
  <c r="H58" i="6" l="1"/>
  <c r="I58" i="6" l="1"/>
  <c r="D105" i="4"/>
  <c r="E105" i="4" s="1"/>
  <c r="F105" i="4" s="1"/>
  <c r="G105" i="4" s="1"/>
  <c r="H105" i="4" s="1"/>
  <c r="I105" i="4" s="1"/>
  <c r="J105" i="4" s="1"/>
  <c r="K105" i="4" s="1"/>
  <c r="L105" i="4" s="1"/>
  <c r="M105" i="4" s="1"/>
  <c r="N105" i="4" s="1"/>
  <c r="O105" i="4" s="1"/>
  <c r="J58" i="6" l="1"/>
  <c r="K58" i="6" l="1"/>
  <c r="L58" i="6" l="1"/>
  <c r="M58" i="6" l="1"/>
  <c r="D59" i="2" l="1"/>
  <c r="E59" i="2" s="1"/>
  <c r="F59" i="2" s="1"/>
  <c r="G59" i="2" s="1"/>
  <c r="H59" i="2" s="1"/>
  <c r="I59" i="2" s="1"/>
  <c r="J59" i="2" s="1"/>
  <c r="K59" i="2" s="1"/>
  <c r="L59" i="2" s="1"/>
  <c r="M59" i="2" s="1"/>
  <c r="N59" i="2" s="1"/>
  <c r="O59" i="2" s="1"/>
  <c r="N58" i="6"/>
  <c r="O58" i="6" l="1"/>
  <c r="D59" i="6" l="1"/>
  <c r="E59" i="6" l="1"/>
  <c r="F59" i="6" l="1"/>
  <c r="G59" i="6" l="1"/>
  <c r="H59" i="6" l="1"/>
  <c r="I59" i="6" l="1"/>
  <c r="D106" i="4"/>
  <c r="E106" i="4" s="1"/>
  <c r="F106" i="4" s="1"/>
  <c r="G106" i="4" s="1"/>
  <c r="H106" i="4" s="1"/>
  <c r="I106" i="4" s="1"/>
  <c r="J106" i="4" s="1"/>
  <c r="K106" i="4" s="1"/>
  <c r="L106" i="4" s="1"/>
  <c r="M106" i="4" s="1"/>
  <c r="N106" i="4" s="1"/>
  <c r="O106" i="4" s="1"/>
  <c r="J59" i="6" l="1"/>
  <c r="K59" i="6" l="1"/>
  <c r="L59" i="6" l="1"/>
  <c r="M59" i="6" l="1"/>
  <c r="D60" i="2" l="1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O60" i="2" s="1"/>
  <c r="N59" i="6"/>
  <c r="O59" i="6" l="1"/>
  <c r="D60" i="6" l="1"/>
  <c r="E60" i="6" l="1"/>
  <c r="F60" i="6" l="1"/>
  <c r="G60" i="6" l="1"/>
  <c r="H60" i="6" l="1"/>
  <c r="I60" i="6" l="1"/>
  <c r="D107" i="4"/>
  <c r="E107" i="4" s="1"/>
  <c r="F107" i="4" s="1"/>
  <c r="G107" i="4" s="1"/>
  <c r="H107" i="4" s="1"/>
  <c r="I107" i="4" s="1"/>
  <c r="J107" i="4" s="1"/>
  <c r="K107" i="4" s="1"/>
  <c r="L107" i="4" s="1"/>
  <c r="M107" i="4" s="1"/>
  <c r="N107" i="4" s="1"/>
  <c r="O107" i="4" s="1"/>
  <c r="J60" i="6" l="1"/>
  <c r="K60" i="6" l="1"/>
  <c r="L60" i="6" l="1"/>
  <c r="M60" i="6" l="1"/>
  <c r="D61" i="2" l="1"/>
  <c r="E61" i="2" s="1"/>
  <c r="F61" i="2" s="1"/>
  <c r="G61" i="2" s="1"/>
  <c r="H61" i="2" s="1"/>
  <c r="I61" i="2" s="1"/>
  <c r="J61" i="2" s="1"/>
  <c r="K61" i="2" s="1"/>
  <c r="L61" i="2" s="1"/>
  <c r="M61" i="2" s="1"/>
  <c r="N61" i="2" s="1"/>
  <c r="O61" i="2" s="1"/>
  <c r="N60" i="6"/>
  <c r="O60" i="6" l="1"/>
  <c r="D61" i="6" l="1"/>
  <c r="E61" i="6" l="1"/>
  <c r="F61" i="6" l="1"/>
  <c r="G61" i="6" l="1"/>
  <c r="H61" i="6" l="1"/>
  <c r="I61" i="6" l="1"/>
  <c r="D108" i="4"/>
  <c r="E108" i="4" s="1"/>
  <c r="F108" i="4" s="1"/>
  <c r="G108" i="4" s="1"/>
  <c r="H108" i="4" s="1"/>
  <c r="I108" i="4" s="1"/>
  <c r="J108" i="4" s="1"/>
  <c r="K108" i="4" s="1"/>
  <c r="L108" i="4" s="1"/>
  <c r="M108" i="4" s="1"/>
  <c r="N108" i="4" s="1"/>
  <c r="O108" i="4" s="1"/>
  <c r="J61" i="6" l="1"/>
  <c r="K61" i="6" l="1"/>
  <c r="L61" i="6" l="1"/>
  <c r="M61" i="6" l="1"/>
  <c r="D62" i="2" l="1"/>
  <c r="E62" i="2" s="1"/>
  <c r="F62" i="2" s="1"/>
  <c r="G62" i="2" s="1"/>
  <c r="H62" i="2" s="1"/>
  <c r="I62" i="2" s="1"/>
  <c r="J62" i="2" s="1"/>
  <c r="K62" i="2" s="1"/>
  <c r="L62" i="2" s="1"/>
  <c r="M62" i="2" s="1"/>
  <c r="N62" i="2" s="1"/>
  <c r="O62" i="2" s="1"/>
  <c r="N61" i="6"/>
  <c r="O61" i="6" l="1"/>
  <c r="D62" i="6" l="1"/>
  <c r="E62" i="6" l="1"/>
  <c r="F62" i="6" l="1"/>
  <c r="G62" i="6" l="1"/>
  <c r="H62" i="6" l="1"/>
  <c r="I62" i="6" l="1"/>
  <c r="D109" i="4"/>
  <c r="E109" i="4" s="1"/>
  <c r="F109" i="4" s="1"/>
  <c r="G109" i="4" s="1"/>
  <c r="H109" i="4" s="1"/>
  <c r="I109" i="4" s="1"/>
  <c r="J109" i="4" s="1"/>
  <c r="K109" i="4" s="1"/>
  <c r="L109" i="4" s="1"/>
  <c r="M109" i="4" s="1"/>
  <c r="N109" i="4" s="1"/>
  <c r="O109" i="4" s="1"/>
  <c r="J62" i="6" l="1"/>
  <c r="K62" i="6" l="1"/>
  <c r="L62" i="6" l="1"/>
  <c r="M62" i="6" l="1"/>
  <c r="D63" i="2" l="1"/>
  <c r="E63" i="2" s="1"/>
  <c r="F63" i="2" s="1"/>
  <c r="G63" i="2" s="1"/>
  <c r="H63" i="2" s="1"/>
  <c r="I63" i="2" s="1"/>
  <c r="J63" i="2" s="1"/>
  <c r="K63" i="2" s="1"/>
  <c r="L63" i="2" s="1"/>
  <c r="M63" i="2" s="1"/>
  <c r="N63" i="2" s="1"/>
  <c r="O63" i="2" s="1"/>
  <c r="N62" i="6"/>
  <c r="O62" i="6" l="1"/>
  <c r="D63" i="6" l="1"/>
  <c r="E63" i="6" l="1"/>
  <c r="F63" i="6" l="1"/>
  <c r="G63" i="6" l="1"/>
  <c r="H63" i="6" l="1"/>
  <c r="I63" i="6" l="1"/>
  <c r="J63" i="6" l="1"/>
  <c r="K63" i="6" l="1"/>
  <c r="L63" i="6" l="1"/>
  <c r="M63" i="6" l="1"/>
  <c r="D64" i="2" l="1"/>
  <c r="E64" i="2" s="1"/>
  <c r="F64" i="2" s="1"/>
  <c r="G64" i="2" s="1"/>
  <c r="H64" i="2" s="1"/>
  <c r="I64" i="2" s="1"/>
  <c r="J64" i="2" s="1"/>
  <c r="K64" i="2" s="1"/>
  <c r="L64" i="2" s="1"/>
  <c r="M64" i="2" s="1"/>
  <c r="N64" i="2" s="1"/>
  <c r="O64" i="2" s="1"/>
  <c r="N63" i="6"/>
  <c r="O63" i="6" l="1"/>
  <c r="D64" i="6" l="1"/>
  <c r="E64" i="6" l="1"/>
  <c r="F64" i="6" l="1"/>
  <c r="G64" i="6" l="1"/>
  <c r="H64" i="6" l="1"/>
  <c r="I64" i="6" l="1"/>
  <c r="J64" i="6" l="1"/>
  <c r="K64" i="6" l="1"/>
  <c r="L64" i="6" l="1"/>
  <c r="M64" i="6" l="1"/>
  <c r="D65" i="2" l="1"/>
  <c r="E65" i="2" s="1"/>
  <c r="F65" i="2" s="1"/>
  <c r="G65" i="2" s="1"/>
  <c r="H65" i="2" s="1"/>
  <c r="I65" i="2" s="1"/>
  <c r="J65" i="2" s="1"/>
  <c r="K65" i="2" s="1"/>
  <c r="L65" i="2" s="1"/>
  <c r="M65" i="2" s="1"/>
  <c r="N65" i="2" s="1"/>
  <c r="O65" i="2" s="1"/>
  <c r="N64" i="6"/>
  <c r="O64" i="6" l="1"/>
  <c r="D65" i="6" l="1"/>
  <c r="E65" i="6" l="1"/>
  <c r="F65" i="6" l="1"/>
  <c r="G65" i="6" l="1"/>
  <c r="H65" i="6" l="1"/>
  <c r="I65" i="6" l="1"/>
  <c r="J65" i="6" l="1"/>
  <c r="K65" i="6" l="1"/>
  <c r="L65" i="6" l="1"/>
  <c r="M65" i="6" l="1"/>
  <c r="D66" i="2" l="1"/>
  <c r="E66" i="2" s="1"/>
  <c r="F66" i="2" s="1"/>
  <c r="G66" i="2" s="1"/>
  <c r="H66" i="2" s="1"/>
  <c r="I66" i="2" s="1"/>
  <c r="J66" i="2" s="1"/>
  <c r="K66" i="2" s="1"/>
  <c r="L66" i="2" s="1"/>
  <c r="M66" i="2" s="1"/>
  <c r="N66" i="2" s="1"/>
  <c r="O66" i="2" s="1"/>
  <c r="N65" i="6"/>
  <c r="O65" i="6" l="1"/>
  <c r="D66" i="6" l="1"/>
  <c r="E66" i="6" l="1"/>
  <c r="F66" i="6" l="1"/>
  <c r="G66" i="6" l="1"/>
  <c r="H66" i="6" l="1"/>
  <c r="I66" i="6" l="1"/>
  <c r="J66" i="6" l="1"/>
  <c r="K66" i="6" l="1"/>
  <c r="L66" i="6" l="1"/>
  <c r="M66" i="6" l="1"/>
  <c r="D67" i="2" l="1"/>
  <c r="E67" i="2" s="1"/>
  <c r="F67" i="2" s="1"/>
  <c r="G67" i="2" s="1"/>
  <c r="H67" i="2" s="1"/>
  <c r="I67" i="2" s="1"/>
  <c r="J67" i="2" s="1"/>
  <c r="K67" i="2" s="1"/>
  <c r="L67" i="2" s="1"/>
  <c r="M67" i="2" s="1"/>
  <c r="N67" i="2" s="1"/>
  <c r="O67" i="2" s="1"/>
  <c r="N66" i="6"/>
  <c r="O66" i="6" l="1"/>
  <c r="D67" i="6" l="1"/>
  <c r="E67" i="6" l="1"/>
  <c r="F67" i="6" l="1"/>
  <c r="G67" i="6" l="1"/>
  <c r="H67" i="6" l="1"/>
  <c r="I67" i="6" l="1"/>
  <c r="J67" i="6" l="1"/>
  <c r="K67" i="6" l="1"/>
  <c r="L67" i="6" l="1"/>
  <c r="M67" i="6" l="1"/>
  <c r="D68" i="2" l="1"/>
  <c r="E68" i="2" s="1"/>
  <c r="F68" i="2" s="1"/>
  <c r="G68" i="2" s="1"/>
  <c r="H68" i="2" s="1"/>
  <c r="I68" i="2" s="1"/>
  <c r="J68" i="2" s="1"/>
  <c r="K68" i="2" s="1"/>
  <c r="L68" i="2" s="1"/>
  <c r="M68" i="2" s="1"/>
  <c r="N68" i="2" s="1"/>
  <c r="O68" i="2" s="1"/>
  <c r="N67" i="6"/>
  <c r="O67" i="6" l="1"/>
  <c r="D68" i="6" l="1"/>
  <c r="E68" i="6" l="1"/>
  <c r="F68" i="6" l="1"/>
  <c r="G68" i="6" l="1"/>
  <c r="H68" i="6" l="1"/>
  <c r="I68" i="6" l="1"/>
  <c r="J68" i="6" l="1"/>
  <c r="K68" i="6" l="1"/>
  <c r="L68" i="6" l="1"/>
  <c r="M68" i="6" l="1"/>
  <c r="D69" i="2" l="1"/>
  <c r="E69" i="2" s="1"/>
  <c r="F69" i="2" s="1"/>
  <c r="G69" i="2" s="1"/>
  <c r="H69" i="2" s="1"/>
  <c r="I69" i="2" s="1"/>
  <c r="J69" i="2" s="1"/>
  <c r="K69" i="2" s="1"/>
  <c r="L69" i="2" s="1"/>
  <c r="M69" i="2" s="1"/>
  <c r="N69" i="2" s="1"/>
  <c r="O69" i="2" s="1"/>
  <c r="N68" i="6"/>
  <c r="O68" i="6" l="1"/>
  <c r="D69" i="6" l="1"/>
  <c r="E69" i="6" l="1"/>
  <c r="F69" i="6" l="1"/>
  <c r="G69" i="6" l="1"/>
  <c r="H69" i="6" l="1"/>
  <c r="I69" i="6" l="1"/>
  <c r="J69" i="6" l="1"/>
  <c r="K69" i="6" l="1"/>
  <c r="L69" i="6" l="1"/>
  <c r="M69" i="6" l="1"/>
  <c r="D70" i="2" l="1"/>
  <c r="E70" i="2" s="1"/>
  <c r="F70" i="2" s="1"/>
  <c r="G70" i="2" s="1"/>
  <c r="H70" i="2" s="1"/>
  <c r="I70" i="2" s="1"/>
  <c r="J70" i="2" s="1"/>
  <c r="K70" i="2" s="1"/>
  <c r="L70" i="2" s="1"/>
  <c r="M70" i="2" s="1"/>
  <c r="N70" i="2" s="1"/>
  <c r="O70" i="2" s="1"/>
  <c r="N69" i="6"/>
  <c r="O69" i="6" l="1"/>
  <c r="D70" i="6" l="1"/>
  <c r="E70" i="6" l="1"/>
  <c r="F70" i="6" l="1"/>
  <c r="G70" i="6" l="1"/>
  <c r="H70" i="6" l="1"/>
  <c r="I70" i="6" l="1"/>
  <c r="J70" i="6" l="1"/>
  <c r="K70" i="6" l="1"/>
  <c r="L70" i="6" l="1"/>
  <c r="M70" i="6" l="1"/>
  <c r="D71" i="2" l="1"/>
  <c r="E71" i="2" s="1"/>
  <c r="F71" i="2" s="1"/>
  <c r="G71" i="2" s="1"/>
  <c r="H71" i="2" s="1"/>
  <c r="I71" i="2" s="1"/>
  <c r="J71" i="2" s="1"/>
  <c r="K71" i="2" s="1"/>
  <c r="L71" i="2" s="1"/>
  <c r="M71" i="2" s="1"/>
  <c r="N71" i="2" s="1"/>
  <c r="O71" i="2" s="1"/>
  <c r="N70" i="6"/>
  <c r="O70" i="6" l="1"/>
  <c r="D71" i="6" l="1"/>
  <c r="E71" i="6" l="1"/>
  <c r="F71" i="6" l="1"/>
  <c r="G71" i="6" l="1"/>
  <c r="H71" i="6" l="1"/>
  <c r="I71" i="6" l="1"/>
  <c r="J71" i="6" l="1"/>
  <c r="K71" i="6" l="1"/>
  <c r="L71" i="6" l="1"/>
  <c r="M71" i="6" l="1"/>
  <c r="D72" i="2" l="1"/>
  <c r="E72" i="2" s="1"/>
  <c r="F72" i="2" s="1"/>
  <c r="G72" i="2" s="1"/>
  <c r="H72" i="2" s="1"/>
  <c r="I72" i="2" s="1"/>
  <c r="J72" i="2" s="1"/>
  <c r="K72" i="2" s="1"/>
  <c r="L72" i="2" s="1"/>
  <c r="M72" i="2" s="1"/>
  <c r="N72" i="2" s="1"/>
  <c r="O72" i="2" s="1"/>
  <c r="N71" i="6"/>
  <c r="O71" i="6" l="1"/>
  <c r="D72" i="6" l="1"/>
  <c r="E72" i="6" l="1"/>
  <c r="F72" i="6" l="1"/>
  <c r="G72" i="6" l="1"/>
  <c r="H72" i="6" l="1"/>
  <c r="I72" i="6" l="1"/>
  <c r="J72" i="6" l="1"/>
  <c r="K72" i="6" l="1"/>
  <c r="L72" i="6" l="1"/>
  <c r="M72" i="6" l="1"/>
  <c r="D73" i="2" l="1"/>
  <c r="E73" i="2" s="1"/>
  <c r="F73" i="2" s="1"/>
  <c r="G73" i="2" s="1"/>
  <c r="H73" i="2" s="1"/>
  <c r="I73" i="2" s="1"/>
  <c r="J73" i="2" s="1"/>
  <c r="K73" i="2" s="1"/>
  <c r="L73" i="2" s="1"/>
  <c r="M73" i="2" s="1"/>
  <c r="N73" i="2" s="1"/>
  <c r="O73" i="2" s="1"/>
  <c r="N72" i="6"/>
  <c r="O72" i="6" l="1"/>
  <c r="D73" i="6" l="1"/>
  <c r="E73" i="6" l="1"/>
  <c r="F73" i="6" l="1"/>
  <c r="G73" i="6" l="1"/>
  <c r="H73" i="6" l="1"/>
  <c r="I73" i="6" l="1"/>
  <c r="J73" i="6" l="1"/>
  <c r="K73" i="6" l="1"/>
  <c r="L73" i="6" l="1"/>
  <c r="M73" i="6" l="1"/>
  <c r="D74" i="2" l="1"/>
  <c r="E74" i="2" s="1"/>
  <c r="F74" i="2" s="1"/>
  <c r="G74" i="2" s="1"/>
  <c r="H74" i="2" s="1"/>
  <c r="I74" i="2" s="1"/>
  <c r="J74" i="2" s="1"/>
  <c r="K74" i="2" s="1"/>
  <c r="L74" i="2" s="1"/>
  <c r="M74" i="2" s="1"/>
  <c r="N74" i="2" s="1"/>
  <c r="O74" i="2" s="1"/>
  <c r="N73" i="6"/>
  <c r="O73" i="6" l="1"/>
  <c r="D74" i="6" l="1"/>
  <c r="E74" i="6" l="1"/>
  <c r="F74" i="6" l="1"/>
  <c r="G74" i="6" l="1"/>
  <c r="H74" i="6" l="1"/>
  <c r="I74" i="6" l="1"/>
  <c r="J74" i="6" l="1"/>
  <c r="K74" i="6" l="1"/>
  <c r="L74" i="6" l="1"/>
  <c r="M74" i="6" l="1"/>
  <c r="D75" i="2" l="1"/>
  <c r="E75" i="2" s="1"/>
  <c r="F75" i="2" s="1"/>
  <c r="G75" i="2" s="1"/>
  <c r="H75" i="2" s="1"/>
  <c r="I75" i="2" s="1"/>
  <c r="J75" i="2" s="1"/>
  <c r="K75" i="2" s="1"/>
  <c r="L75" i="2" s="1"/>
  <c r="M75" i="2" s="1"/>
  <c r="N75" i="2" s="1"/>
  <c r="O75" i="2" s="1"/>
  <c r="N74" i="6"/>
  <c r="O74" i="6" l="1"/>
  <c r="D75" i="6" l="1"/>
  <c r="E75" i="6" l="1"/>
  <c r="F75" i="6" l="1"/>
  <c r="G75" i="6" l="1"/>
  <c r="H75" i="6" l="1"/>
  <c r="I75" i="6" l="1"/>
  <c r="J75" i="6" l="1"/>
  <c r="K75" i="6" l="1"/>
  <c r="L75" i="6" l="1"/>
  <c r="M75" i="6" l="1"/>
  <c r="D76" i="2" l="1"/>
  <c r="E76" i="2" s="1"/>
  <c r="F76" i="2" s="1"/>
  <c r="G76" i="2" s="1"/>
  <c r="H76" i="2" s="1"/>
  <c r="I76" i="2" s="1"/>
  <c r="J76" i="2" s="1"/>
  <c r="K76" i="2" s="1"/>
  <c r="L76" i="2" s="1"/>
  <c r="M76" i="2" s="1"/>
  <c r="N76" i="2" s="1"/>
  <c r="O76" i="2" s="1"/>
  <c r="N75" i="6"/>
  <c r="O75" i="6" l="1"/>
  <c r="D76" i="6" l="1"/>
  <c r="E76" i="6" l="1"/>
  <c r="F76" i="6" l="1"/>
  <c r="G76" i="6" l="1"/>
  <c r="H76" i="6" l="1"/>
  <c r="I76" i="6" l="1"/>
  <c r="J76" i="6" l="1"/>
  <c r="K76" i="6" l="1"/>
  <c r="L76" i="6" l="1"/>
  <c r="M76" i="6" l="1"/>
  <c r="D77" i="2" l="1"/>
  <c r="E77" i="2" s="1"/>
  <c r="F77" i="2" s="1"/>
  <c r="G77" i="2" s="1"/>
  <c r="H77" i="2" s="1"/>
  <c r="I77" i="2" s="1"/>
  <c r="J77" i="2" s="1"/>
  <c r="K77" i="2" s="1"/>
  <c r="L77" i="2" s="1"/>
  <c r="M77" i="2" s="1"/>
  <c r="N77" i="2" s="1"/>
  <c r="O77" i="2" s="1"/>
  <c r="N76" i="6"/>
  <c r="O76" i="6" l="1"/>
  <c r="D77" i="6" l="1"/>
  <c r="E77" i="6" l="1"/>
  <c r="F77" i="6" l="1"/>
  <c r="G77" i="6" l="1"/>
  <c r="H77" i="6" l="1"/>
  <c r="I77" i="6" l="1"/>
  <c r="J77" i="6" l="1"/>
  <c r="K77" i="6" l="1"/>
  <c r="L77" i="6" l="1"/>
  <c r="M77" i="6" l="1"/>
  <c r="D78" i="2" l="1"/>
  <c r="E78" i="2" s="1"/>
  <c r="F78" i="2" s="1"/>
  <c r="G78" i="2" s="1"/>
  <c r="H78" i="2" s="1"/>
  <c r="I78" i="2" s="1"/>
  <c r="J78" i="2" s="1"/>
  <c r="K78" i="2" s="1"/>
  <c r="L78" i="2" s="1"/>
  <c r="M78" i="2" s="1"/>
  <c r="N78" i="2" s="1"/>
  <c r="O78" i="2" s="1"/>
  <c r="N77" i="6"/>
  <c r="O77" i="6" l="1"/>
  <c r="D78" i="6" l="1"/>
  <c r="E78" i="6" l="1"/>
  <c r="F78" i="6" l="1"/>
  <c r="G78" i="6" l="1"/>
  <c r="H78" i="6" l="1"/>
  <c r="I78" i="6" l="1"/>
  <c r="J78" i="6" l="1"/>
  <c r="K78" i="6" l="1"/>
  <c r="L78" i="6" l="1"/>
  <c r="M78" i="6" l="1"/>
  <c r="D79" i="2" l="1"/>
  <c r="E79" i="2" s="1"/>
  <c r="F79" i="2" s="1"/>
  <c r="G79" i="2" s="1"/>
  <c r="H79" i="2" s="1"/>
  <c r="I79" i="2" s="1"/>
  <c r="J79" i="2" s="1"/>
  <c r="K79" i="2" s="1"/>
  <c r="L79" i="2" s="1"/>
  <c r="M79" i="2" s="1"/>
  <c r="N79" i="2" s="1"/>
  <c r="O79" i="2" s="1"/>
  <c r="N78" i="6"/>
  <c r="O78" i="6" l="1"/>
  <c r="D79" i="6" l="1"/>
  <c r="E79" i="6" l="1"/>
  <c r="F79" i="6" l="1"/>
  <c r="G79" i="6" l="1"/>
  <c r="H79" i="6" l="1"/>
  <c r="I79" i="6" l="1"/>
  <c r="J79" i="6" l="1"/>
  <c r="K79" i="6" l="1"/>
  <c r="L79" i="6" l="1"/>
  <c r="M79" i="6" l="1"/>
  <c r="D80" i="2" l="1"/>
  <c r="E80" i="2" s="1"/>
  <c r="F80" i="2" s="1"/>
  <c r="G80" i="2" s="1"/>
  <c r="H80" i="2" s="1"/>
  <c r="I80" i="2" s="1"/>
  <c r="J80" i="2" s="1"/>
  <c r="K80" i="2" s="1"/>
  <c r="L80" i="2" s="1"/>
  <c r="M80" i="2" s="1"/>
  <c r="N80" i="2" s="1"/>
  <c r="O80" i="2" s="1"/>
  <c r="N79" i="6"/>
  <c r="O79" i="6" l="1"/>
  <c r="D80" i="6" l="1"/>
  <c r="E80" i="6" l="1"/>
  <c r="F80" i="6" l="1"/>
  <c r="G80" i="6" l="1"/>
  <c r="H80" i="6" l="1"/>
  <c r="I80" i="6" l="1"/>
  <c r="J80" i="6" l="1"/>
  <c r="K80" i="6" l="1"/>
  <c r="L80" i="6" l="1"/>
  <c r="M80" i="6" l="1"/>
  <c r="D81" i="2" l="1"/>
  <c r="E81" i="2" s="1"/>
  <c r="F81" i="2" s="1"/>
  <c r="G81" i="2" s="1"/>
  <c r="H81" i="2" s="1"/>
  <c r="I81" i="2" s="1"/>
  <c r="J81" i="2" s="1"/>
  <c r="K81" i="2" s="1"/>
  <c r="L81" i="2" s="1"/>
  <c r="M81" i="2" s="1"/>
  <c r="N81" i="2" s="1"/>
  <c r="O81" i="2" s="1"/>
  <c r="N80" i="6"/>
  <c r="O80" i="6" l="1"/>
  <c r="D81" i="6" l="1"/>
  <c r="E81" i="6" l="1"/>
  <c r="F81" i="6" l="1"/>
  <c r="G81" i="6" l="1"/>
  <c r="H81" i="6" l="1"/>
  <c r="I81" i="6" l="1"/>
  <c r="J81" i="6" l="1"/>
  <c r="K81" i="6" l="1"/>
  <c r="L81" i="6" l="1"/>
  <c r="M81" i="6" l="1"/>
  <c r="D82" i="2" l="1"/>
  <c r="E82" i="2" s="1"/>
  <c r="F82" i="2" s="1"/>
  <c r="G82" i="2" s="1"/>
  <c r="H82" i="2" s="1"/>
  <c r="I82" i="2" s="1"/>
  <c r="J82" i="2" s="1"/>
  <c r="K82" i="2" s="1"/>
  <c r="L82" i="2" s="1"/>
  <c r="M82" i="2" s="1"/>
  <c r="N82" i="2" s="1"/>
  <c r="O82" i="2" s="1"/>
  <c r="N81" i="6"/>
  <c r="O81" i="6" l="1"/>
  <c r="D82" i="6" l="1"/>
  <c r="E82" i="6" l="1"/>
  <c r="F82" i="6" l="1"/>
  <c r="G82" i="6" l="1"/>
  <c r="H82" i="6" l="1"/>
  <c r="I82" i="6" l="1"/>
  <c r="J82" i="6" l="1"/>
  <c r="K82" i="6" l="1"/>
  <c r="L82" i="6" l="1"/>
  <c r="M82" i="6" l="1"/>
  <c r="D83" i="2" l="1"/>
  <c r="E83" i="2" s="1"/>
  <c r="F83" i="2" s="1"/>
  <c r="G83" i="2" s="1"/>
  <c r="H83" i="2" s="1"/>
  <c r="I83" i="2" s="1"/>
  <c r="J83" i="2" s="1"/>
  <c r="K83" i="2" s="1"/>
  <c r="L83" i="2" s="1"/>
  <c r="M83" i="2" s="1"/>
  <c r="N83" i="2" s="1"/>
  <c r="O83" i="2" s="1"/>
  <c r="N82" i="6"/>
  <c r="O82" i="6" l="1"/>
  <c r="D83" i="6" l="1"/>
  <c r="E83" i="6" l="1"/>
  <c r="F83" i="6" l="1"/>
  <c r="G83" i="6" l="1"/>
  <c r="H83" i="6" l="1"/>
  <c r="I83" i="6" l="1"/>
  <c r="J83" i="6" l="1"/>
  <c r="K83" i="6" l="1"/>
  <c r="L83" i="6" l="1"/>
  <c r="M83" i="6" l="1"/>
  <c r="D84" i="2" l="1"/>
  <c r="E84" i="2" s="1"/>
  <c r="F84" i="2" s="1"/>
  <c r="G84" i="2" s="1"/>
  <c r="H84" i="2" s="1"/>
  <c r="I84" i="2" s="1"/>
  <c r="J84" i="2" s="1"/>
  <c r="K84" i="2" s="1"/>
  <c r="L84" i="2" s="1"/>
  <c r="M84" i="2" s="1"/>
  <c r="N84" i="2" s="1"/>
  <c r="O84" i="2" s="1"/>
  <c r="N83" i="6"/>
  <c r="O83" i="6" l="1"/>
  <c r="D84" i="6" l="1"/>
  <c r="E84" i="6" l="1"/>
  <c r="F84" i="6" l="1"/>
  <c r="G84" i="6" l="1"/>
  <c r="H84" i="6" l="1"/>
  <c r="I84" i="6" l="1"/>
  <c r="J84" i="6" l="1"/>
  <c r="K84" i="6" l="1"/>
  <c r="L84" i="6" l="1"/>
  <c r="M84" i="6" l="1"/>
  <c r="D85" i="2" l="1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N84" i="6"/>
  <c r="O84" i="6" l="1"/>
  <c r="D85" i="6" l="1"/>
  <c r="E85" i="6" l="1"/>
  <c r="F85" i="6" l="1"/>
  <c r="G85" i="6" l="1"/>
  <c r="H85" i="6" l="1"/>
  <c r="I85" i="6" l="1"/>
  <c r="J85" i="6" l="1"/>
  <c r="K85" i="6" l="1"/>
  <c r="L85" i="6" l="1"/>
  <c r="M85" i="6" l="1"/>
  <c r="D86" i="2" l="1"/>
  <c r="E86" i="2" s="1"/>
  <c r="F86" i="2" s="1"/>
  <c r="G86" i="2" s="1"/>
  <c r="H86" i="2" s="1"/>
  <c r="I86" i="2" s="1"/>
  <c r="J86" i="2" s="1"/>
  <c r="K86" i="2" s="1"/>
  <c r="L86" i="2" s="1"/>
  <c r="M86" i="2" s="1"/>
  <c r="N86" i="2" s="1"/>
  <c r="O86" i="2" s="1"/>
  <c r="N85" i="6"/>
  <c r="O85" i="6" l="1"/>
  <c r="D86" i="6" l="1"/>
  <c r="E86" i="6" l="1"/>
  <c r="F86" i="6" l="1"/>
  <c r="G86" i="6" l="1"/>
  <c r="H86" i="6" l="1"/>
  <c r="I86" i="6" l="1"/>
  <c r="J86" i="6" l="1"/>
  <c r="K86" i="6" l="1"/>
  <c r="L86" i="6" l="1"/>
  <c r="M86" i="6" l="1"/>
  <c r="D87" i="2" l="1"/>
  <c r="E87" i="2" s="1"/>
  <c r="F87" i="2" s="1"/>
  <c r="G87" i="2" s="1"/>
  <c r="H87" i="2" s="1"/>
  <c r="I87" i="2" s="1"/>
  <c r="J87" i="2" s="1"/>
  <c r="K87" i="2" s="1"/>
  <c r="L87" i="2" s="1"/>
  <c r="M87" i="2" s="1"/>
  <c r="N87" i="2" s="1"/>
  <c r="O87" i="2" s="1"/>
  <c r="N86" i="6"/>
  <c r="O86" i="6" l="1"/>
  <c r="D87" i="6" l="1"/>
  <c r="E87" i="6" l="1"/>
  <c r="F87" i="6" l="1"/>
  <c r="G87" i="6" l="1"/>
  <c r="H87" i="6" l="1"/>
  <c r="I87" i="6" l="1"/>
  <c r="J87" i="6" l="1"/>
  <c r="K87" i="6" l="1"/>
  <c r="L87" i="6" l="1"/>
  <c r="M87" i="6" l="1"/>
  <c r="D88" i="2" l="1"/>
  <c r="E88" i="2" s="1"/>
  <c r="F88" i="2" s="1"/>
  <c r="G88" i="2" s="1"/>
  <c r="H88" i="2" s="1"/>
  <c r="I88" i="2" s="1"/>
  <c r="J88" i="2" s="1"/>
  <c r="K88" i="2" s="1"/>
  <c r="L88" i="2" s="1"/>
  <c r="M88" i="2" s="1"/>
  <c r="N88" i="2" s="1"/>
  <c r="O88" i="2" s="1"/>
  <c r="N87" i="6"/>
  <c r="O87" i="6" l="1"/>
  <c r="D88" i="6" l="1"/>
  <c r="E88" i="6" l="1"/>
  <c r="F88" i="6" l="1"/>
  <c r="G88" i="6" l="1"/>
  <c r="H88" i="6" l="1"/>
  <c r="I88" i="6" l="1"/>
  <c r="J88" i="6" l="1"/>
  <c r="K88" i="6" l="1"/>
  <c r="L88" i="6" l="1"/>
  <c r="M88" i="6" l="1"/>
  <c r="D89" i="2" l="1"/>
  <c r="E89" i="2" s="1"/>
  <c r="F89" i="2" s="1"/>
  <c r="G89" i="2" s="1"/>
  <c r="H89" i="2" s="1"/>
  <c r="I89" i="2" s="1"/>
  <c r="J89" i="2" s="1"/>
  <c r="K89" i="2" s="1"/>
  <c r="L89" i="2" s="1"/>
  <c r="M89" i="2" s="1"/>
  <c r="N89" i="2" s="1"/>
  <c r="O89" i="2" s="1"/>
  <c r="N88" i="6"/>
  <c r="O88" i="6" l="1"/>
  <c r="D89" i="6" l="1"/>
  <c r="E89" i="6" l="1"/>
  <c r="F89" i="6" l="1"/>
  <c r="G89" i="6" l="1"/>
  <c r="H89" i="6" l="1"/>
  <c r="I89" i="6" l="1"/>
  <c r="J89" i="6" l="1"/>
  <c r="K89" i="6" l="1"/>
  <c r="L89" i="6" l="1"/>
  <c r="M89" i="6" l="1"/>
  <c r="D90" i="2" l="1"/>
  <c r="E90" i="2" s="1"/>
  <c r="F90" i="2" s="1"/>
  <c r="G90" i="2" s="1"/>
  <c r="H90" i="2" s="1"/>
  <c r="I90" i="2" s="1"/>
  <c r="J90" i="2" s="1"/>
  <c r="K90" i="2" s="1"/>
  <c r="L90" i="2" s="1"/>
  <c r="M90" i="2" s="1"/>
  <c r="N90" i="2" s="1"/>
  <c r="O90" i="2" s="1"/>
  <c r="N89" i="6"/>
  <c r="O89" i="6" l="1"/>
  <c r="D90" i="6" l="1"/>
  <c r="E90" i="6" l="1"/>
  <c r="F90" i="6" l="1"/>
  <c r="G90" i="6" l="1"/>
  <c r="H90" i="6" l="1"/>
  <c r="I90" i="6" l="1"/>
  <c r="J90" i="6" l="1"/>
  <c r="K90" i="6" l="1"/>
  <c r="L90" i="6" l="1"/>
  <c r="M90" i="6" l="1"/>
  <c r="D91" i="2" l="1"/>
  <c r="E91" i="2" s="1"/>
  <c r="F91" i="2" s="1"/>
  <c r="G91" i="2" s="1"/>
  <c r="H91" i="2" s="1"/>
  <c r="I91" i="2" s="1"/>
  <c r="J91" i="2" s="1"/>
  <c r="K91" i="2" s="1"/>
  <c r="L91" i="2" s="1"/>
  <c r="M91" i="2" s="1"/>
  <c r="N91" i="2" s="1"/>
  <c r="O91" i="2" s="1"/>
  <c r="N90" i="6"/>
  <c r="O90" i="6" l="1"/>
  <c r="D91" i="6" l="1"/>
  <c r="E91" i="6" l="1"/>
  <c r="F91" i="6" l="1"/>
  <c r="G91" i="6" l="1"/>
  <c r="H91" i="6" l="1"/>
  <c r="I91" i="6" l="1"/>
  <c r="J91" i="6" l="1"/>
  <c r="K91" i="6" l="1"/>
  <c r="L91" i="6" l="1"/>
  <c r="M91" i="6" l="1"/>
  <c r="D92" i="2" l="1"/>
  <c r="E92" i="2" s="1"/>
  <c r="F92" i="2" s="1"/>
  <c r="G92" i="2" s="1"/>
  <c r="H92" i="2" s="1"/>
  <c r="I92" i="2" s="1"/>
  <c r="J92" i="2" s="1"/>
  <c r="K92" i="2" s="1"/>
  <c r="L92" i="2" s="1"/>
  <c r="M92" i="2" s="1"/>
  <c r="N92" i="2" s="1"/>
  <c r="O92" i="2" s="1"/>
  <c r="N91" i="6"/>
  <c r="O91" i="6" l="1"/>
  <c r="D92" i="6" l="1"/>
  <c r="E92" i="6" l="1"/>
  <c r="F92" i="6" l="1"/>
  <c r="G92" i="6" l="1"/>
  <c r="H92" i="6" l="1"/>
  <c r="I92" i="6" l="1"/>
  <c r="J92" i="6" l="1"/>
  <c r="K92" i="6" l="1"/>
  <c r="L92" i="6" l="1"/>
  <c r="M92" i="6" l="1"/>
  <c r="D93" i="2" l="1"/>
  <c r="E93" i="2" s="1"/>
  <c r="F93" i="2" s="1"/>
  <c r="G93" i="2" s="1"/>
  <c r="H93" i="2" s="1"/>
  <c r="I93" i="2" s="1"/>
  <c r="J93" i="2" s="1"/>
  <c r="K93" i="2" s="1"/>
  <c r="L93" i="2" s="1"/>
  <c r="M93" i="2" s="1"/>
  <c r="N93" i="2" s="1"/>
  <c r="O93" i="2" s="1"/>
  <c r="N92" i="6"/>
  <c r="O92" i="6" l="1"/>
  <c r="D93" i="6" l="1"/>
  <c r="E93" i="6" l="1"/>
  <c r="F93" i="6" l="1"/>
  <c r="G93" i="6" l="1"/>
  <c r="H93" i="6" l="1"/>
  <c r="I93" i="6" l="1"/>
  <c r="J93" i="6" l="1"/>
  <c r="K93" i="6" l="1"/>
  <c r="L93" i="6" l="1"/>
  <c r="M93" i="6" l="1"/>
  <c r="D94" i="2" l="1"/>
  <c r="E94" i="2" s="1"/>
  <c r="F94" i="2" s="1"/>
  <c r="G94" i="2" s="1"/>
  <c r="H94" i="2" s="1"/>
  <c r="I94" i="2" s="1"/>
  <c r="J94" i="2" s="1"/>
  <c r="K94" i="2" s="1"/>
  <c r="L94" i="2" s="1"/>
  <c r="M94" i="2" s="1"/>
  <c r="N94" i="2" s="1"/>
  <c r="O94" i="2" s="1"/>
  <c r="N93" i="6"/>
  <c r="O93" i="6" l="1"/>
  <c r="D94" i="6" l="1"/>
  <c r="E94" i="6" l="1"/>
  <c r="F94" i="6" l="1"/>
  <c r="G94" i="6" l="1"/>
  <c r="H94" i="6" l="1"/>
  <c r="I94" i="6" l="1"/>
  <c r="J94" i="6" l="1"/>
  <c r="K94" i="6" l="1"/>
  <c r="L94" i="6" l="1"/>
  <c r="M94" i="6" l="1"/>
  <c r="D95" i="2" l="1"/>
  <c r="E95" i="2" s="1"/>
  <c r="F95" i="2" s="1"/>
  <c r="G95" i="2" s="1"/>
  <c r="H95" i="2" s="1"/>
  <c r="I95" i="2" s="1"/>
  <c r="J95" i="2" s="1"/>
  <c r="K95" i="2" s="1"/>
  <c r="L95" i="2" s="1"/>
  <c r="M95" i="2" s="1"/>
  <c r="N95" i="2" s="1"/>
  <c r="O95" i="2" s="1"/>
  <c r="N94" i="6"/>
  <c r="O94" i="6" l="1"/>
  <c r="D95" i="6" l="1"/>
  <c r="E95" i="6" l="1"/>
  <c r="F95" i="6" l="1"/>
  <c r="G95" i="6" l="1"/>
  <c r="H95" i="6" l="1"/>
  <c r="I95" i="6" l="1"/>
  <c r="J95" i="6" l="1"/>
  <c r="K95" i="6" l="1"/>
  <c r="L95" i="6" l="1"/>
  <c r="M95" i="6" l="1"/>
  <c r="D96" i="2" l="1"/>
  <c r="E96" i="2" s="1"/>
  <c r="F96" i="2" s="1"/>
  <c r="G96" i="2" s="1"/>
  <c r="H96" i="2" s="1"/>
  <c r="I96" i="2" s="1"/>
  <c r="J96" i="2" s="1"/>
  <c r="K96" i="2" s="1"/>
  <c r="L96" i="2" s="1"/>
  <c r="M96" i="2" s="1"/>
  <c r="N96" i="2" s="1"/>
  <c r="O96" i="2" s="1"/>
  <c r="N95" i="6"/>
  <c r="O95" i="6" l="1"/>
  <c r="D96" i="6" l="1"/>
  <c r="E96" i="6" l="1"/>
  <c r="F96" i="6" l="1"/>
  <c r="G96" i="6" l="1"/>
  <c r="H96" i="6" l="1"/>
  <c r="I96" i="6" l="1"/>
  <c r="J96" i="6" l="1"/>
  <c r="K96" i="6" l="1"/>
  <c r="L96" i="6" l="1"/>
  <c r="M96" i="6" l="1"/>
  <c r="D97" i="2" l="1"/>
  <c r="E97" i="2" s="1"/>
  <c r="F97" i="2" s="1"/>
  <c r="G97" i="2" s="1"/>
  <c r="H97" i="2" s="1"/>
  <c r="I97" i="2" s="1"/>
  <c r="J97" i="2" s="1"/>
  <c r="K97" i="2" s="1"/>
  <c r="L97" i="2" s="1"/>
  <c r="M97" i="2" s="1"/>
  <c r="N97" i="2" s="1"/>
  <c r="O97" i="2" s="1"/>
  <c r="N96" i="6"/>
  <c r="O96" i="6" l="1"/>
  <c r="D97" i="6" l="1"/>
  <c r="E97" i="6" l="1"/>
  <c r="F97" i="6" l="1"/>
  <c r="G97" i="6" l="1"/>
  <c r="H97" i="6" l="1"/>
  <c r="I97" i="6" l="1"/>
  <c r="J97" i="6" l="1"/>
  <c r="K97" i="6" l="1"/>
  <c r="L97" i="6" l="1"/>
  <c r="M97" i="6" l="1"/>
  <c r="D98" i="2" l="1"/>
  <c r="E98" i="2" s="1"/>
  <c r="F98" i="2" s="1"/>
  <c r="G98" i="2" s="1"/>
  <c r="H98" i="2" s="1"/>
  <c r="I98" i="2" s="1"/>
  <c r="J98" i="2" s="1"/>
  <c r="K98" i="2" s="1"/>
  <c r="L98" i="2" s="1"/>
  <c r="M98" i="2" s="1"/>
  <c r="N98" i="2" s="1"/>
  <c r="O98" i="2" s="1"/>
  <c r="N97" i="6"/>
  <c r="O97" i="6" l="1"/>
  <c r="D98" i="6" l="1"/>
  <c r="E98" i="6" l="1"/>
  <c r="F98" i="6" l="1"/>
  <c r="G98" i="6" l="1"/>
  <c r="H98" i="6" l="1"/>
  <c r="I98" i="6" l="1"/>
  <c r="J98" i="6" l="1"/>
  <c r="K98" i="6" l="1"/>
  <c r="L98" i="6" l="1"/>
  <c r="M98" i="6" l="1"/>
  <c r="D99" i="2" l="1"/>
  <c r="E99" i="2" s="1"/>
  <c r="F99" i="2" s="1"/>
  <c r="G99" i="2" s="1"/>
  <c r="H99" i="2" s="1"/>
  <c r="I99" i="2" s="1"/>
  <c r="J99" i="2" s="1"/>
  <c r="K99" i="2" s="1"/>
  <c r="L99" i="2" s="1"/>
  <c r="M99" i="2" s="1"/>
  <c r="N99" i="2" s="1"/>
  <c r="O99" i="2" s="1"/>
  <c r="N98" i="6"/>
  <c r="O98" i="6" l="1"/>
  <c r="D99" i="6" l="1"/>
  <c r="E99" i="6" l="1"/>
  <c r="F99" i="6" l="1"/>
  <c r="G99" i="6" l="1"/>
  <c r="H99" i="6" l="1"/>
  <c r="I99" i="6" l="1"/>
  <c r="J99" i="6" l="1"/>
  <c r="K99" i="6" l="1"/>
  <c r="L99" i="6" l="1"/>
  <c r="M99" i="6" l="1"/>
  <c r="D100" i="2" l="1"/>
  <c r="E100" i="2" s="1"/>
  <c r="F100" i="2" s="1"/>
  <c r="G100" i="2" s="1"/>
  <c r="H100" i="2" s="1"/>
  <c r="I100" i="2" s="1"/>
  <c r="J100" i="2" s="1"/>
  <c r="K100" i="2" s="1"/>
  <c r="L100" i="2" s="1"/>
  <c r="M100" i="2" s="1"/>
  <c r="N100" i="2" s="1"/>
  <c r="O100" i="2" s="1"/>
  <c r="N99" i="6"/>
  <c r="O99" i="6" l="1"/>
  <c r="D100" i="6" l="1"/>
  <c r="E100" i="6" l="1"/>
  <c r="F100" i="6" l="1"/>
  <c r="G100" i="6" l="1"/>
  <c r="H100" i="6" l="1"/>
  <c r="I100" i="6" l="1"/>
  <c r="J100" i="6" l="1"/>
  <c r="K100" i="6" l="1"/>
  <c r="L100" i="6" l="1"/>
  <c r="M100" i="6" l="1"/>
  <c r="D101" i="2" l="1"/>
  <c r="E101" i="2" s="1"/>
  <c r="F101" i="2" s="1"/>
  <c r="G101" i="2" s="1"/>
  <c r="H101" i="2" s="1"/>
  <c r="I101" i="2" s="1"/>
  <c r="J101" i="2" s="1"/>
  <c r="K101" i="2" s="1"/>
  <c r="L101" i="2" s="1"/>
  <c r="M101" i="2" s="1"/>
  <c r="N101" i="2" s="1"/>
  <c r="O101" i="2" s="1"/>
  <c r="N100" i="6"/>
  <c r="O100" i="6" l="1"/>
  <c r="D101" i="6" l="1"/>
  <c r="E101" i="6" l="1"/>
  <c r="F101" i="6" l="1"/>
  <c r="G101" i="6" l="1"/>
  <c r="H101" i="6" l="1"/>
  <c r="I101" i="6" l="1"/>
  <c r="J101" i="6" l="1"/>
  <c r="K101" i="6" l="1"/>
  <c r="L101" i="6" l="1"/>
  <c r="M101" i="6" l="1"/>
  <c r="D102" i="2" l="1"/>
  <c r="E102" i="2" s="1"/>
  <c r="F102" i="2" s="1"/>
  <c r="G102" i="2" s="1"/>
  <c r="H102" i="2" s="1"/>
  <c r="I102" i="2" s="1"/>
  <c r="J102" i="2" s="1"/>
  <c r="K102" i="2" s="1"/>
  <c r="L102" i="2" s="1"/>
  <c r="M102" i="2" s="1"/>
  <c r="N102" i="2" s="1"/>
  <c r="O102" i="2" s="1"/>
  <c r="N101" i="6"/>
  <c r="O101" i="6" l="1"/>
  <c r="D102" i="6" l="1"/>
  <c r="E102" i="6" l="1"/>
  <c r="F102" i="6" l="1"/>
  <c r="G102" i="6" l="1"/>
  <c r="H102" i="6" l="1"/>
  <c r="I102" i="6" l="1"/>
  <c r="J102" i="6" l="1"/>
  <c r="K102" i="6" l="1"/>
  <c r="L102" i="6" l="1"/>
  <c r="M102" i="6" l="1"/>
  <c r="D103" i="2" l="1"/>
  <c r="E103" i="2" s="1"/>
  <c r="F103" i="2" s="1"/>
  <c r="G103" i="2" s="1"/>
  <c r="H103" i="2" s="1"/>
  <c r="I103" i="2" s="1"/>
  <c r="J103" i="2" s="1"/>
  <c r="K103" i="2" s="1"/>
  <c r="L103" i="2" s="1"/>
  <c r="M103" i="2" s="1"/>
  <c r="N103" i="2" s="1"/>
  <c r="O103" i="2" s="1"/>
  <c r="N102" i="6"/>
  <c r="O102" i="6" l="1"/>
  <c r="D103" i="6" l="1"/>
  <c r="E103" i="6" l="1"/>
  <c r="F103" i="6" l="1"/>
  <c r="G103" i="6" l="1"/>
  <c r="H103" i="6" l="1"/>
  <c r="I103" i="6" l="1"/>
  <c r="J103" i="6" l="1"/>
  <c r="K103" i="6" l="1"/>
  <c r="L103" i="6" l="1"/>
  <c r="M103" i="6" l="1"/>
  <c r="D104" i="2" l="1"/>
  <c r="E104" i="2" s="1"/>
  <c r="F104" i="2" s="1"/>
  <c r="G104" i="2" s="1"/>
  <c r="H104" i="2" s="1"/>
  <c r="I104" i="2" s="1"/>
  <c r="J104" i="2" s="1"/>
  <c r="K104" i="2" s="1"/>
  <c r="L104" i="2" s="1"/>
  <c r="M104" i="2" s="1"/>
  <c r="N104" i="2" s="1"/>
  <c r="O104" i="2" s="1"/>
  <c r="N103" i="6"/>
  <c r="O103" i="6" l="1"/>
  <c r="D104" i="6" l="1"/>
  <c r="E104" i="6" l="1"/>
  <c r="F104" i="6" l="1"/>
  <c r="G104" i="6" l="1"/>
  <c r="H104" i="6" l="1"/>
  <c r="I104" i="6" l="1"/>
  <c r="J104" i="6" l="1"/>
  <c r="K104" i="6" l="1"/>
  <c r="L104" i="6" l="1"/>
  <c r="M104" i="6" l="1"/>
  <c r="D105" i="2" l="1"/>
  <c r="E105" i="2" s="1"/>
  <c r="F105" i="2" s="1"/>
  <c r="G105" i="2" s="1"/>
  <c r="H105" i="2" s="1"/>
  <c r="I105" i="2" s="1"/>
  <c r="J105" i="2" s="1"/>
  <c r="K105" i="2" s="1"/>
  <c r="L105" i="2" s="1"/>
  <c r="M105" i="2" s="1"/>
  <c r="N105" i="2" s="1"/>
  <c r="O105" i="2" s="1"/>
  <c r="N104" i="6"/>
  <c r="O104" i="6" l="1"/>
  <c r="D105" i="6" l="1"/>
  <c r="E105" i="6" l="1"/>
  <c r="F105" i="6" l="1"/>
  <c r="G105" i="6" l="1"/>
  <c r="H105" i="6" l="1"/>
  <c r="I105" i="6" l="1"/>
  <c r="J105" i="6" l="1"/>
  <c r="K105" i="6" l="1"/>
  <c r="L105" i="6" l="1"/>
  <c r="M105" i="6" l="1"/>
  <c r="D106" i="2" l="1"/>
  <c r="E106" i="2" s="1"/>
  <c r="F106" i="2" s="1"/>
  <c r="G106" i="2" s="1"/>
  <c r="H106" i="2" s="1"/>
  <c r="I106" i="2" s="1"/>
  <c r="J106" i="2" s="1"/>
  <c r="K106" i="2" s="1"/>
  <c r="L106" i="2" s="1"/>
  <c r="M106" i="2" s="1"/>
  <c r="N106" i="2" s="1"/>
  <c r="O106" i="2" s="1"/>
  <c r="N105" i="6"/>
  <c r="O105" i="6" l="1"/>
  <c r="D106" i="6" l="1"/>
  <c r="E106" i="6" l="1"/>
  <c r="F106" i="6" l="1"/>
  <c r="G106" i="6" l="1"/>
  <c r="H106" i="6" l="1"/>
  <c r="I106" i="6" l="1"/>
  <c r="J106" i="6" l="1"/>
  <c r="K106" i="6" l="1"/>
  <c r="L106" i="6" l="1"/>
  <c r="M106" i="6" l="1"/>
  <c r="D107" i="2" l="1"/>
  <c r="E107" i="2" s="1"/>
  <c r="F107" i="2" s="1"/>
  <c r="G107" i="2" s="1"/>
  <c r="H107" i="2" s="1"/>
  <c r="I107" i="2" s="1"/>
  <c r="J107" i="2" s="1"/>
  <c r="K107" i="2" s="1"/>
  <c r="L107" i="2" s="1"/>
  <c r="M107" i="2" s="1"/>
  <c r="N107" i="2" s="1"/>
  <c r="O107" i="2" s="1"/>
  <c r="N106" i="6"/>
  <c r="O106" i="6" l="1"/>
  <c r="D107" i="6" l="1"/>
  <c r="E107" i="6" l="1"/>
  <c r="F107" i="6" l="1"/>
  <c r="G107" i="6" l="1"/>
  <c r="H107" i="6" l="1"/>
  <c r="I107" i="6" l="1"/>
  <c r="J107" i="6" l="1"/>
  <c r="K107" i="6" l="1"/>
  <c r="L107" i="6" l="1"/>
  <c r="M107" i="6" l="1"/>
  <c r="D108" i="2" l="1"/>
  <c r="E108" i="2" s="1"/>
  <c r="F108" i="2" s="1"/>
  <c r="G108" i="2" s="1"/>
  <c r="H108" i="2" s="1"/>
  <c r="I108" i="2" s="1"/>
  <c r="J108" i="2" s="1"/>
  <c r="K108" i="2" s="1"/>
  <c r="L108" i="2" s="1"/>
  <c r="M108" i="2" s="1"/>
  <c r="N108" i="2" s="1"/>
  <c r="O108" i="2" s="1"/>
  <c r="N107" i="6"/>
  <c r="O107" i="6" l="1"/>
  <c r="D108" i="6" l="1"/>
  <c r="E108" i="6" l="1"/>
  <c r="F108" i="6" l="1"/>
  <c r="G108" i="6" l="1"/>
  <c r="H108" i="6" l="1"/>
  <c r="I108" i="6" l="1"/>
  <c r="J108" i="6" l="1"/>
  <c r="K108" i="6" l="1"/>
  <c r="L108" i="6" l="1"/>
  <c r="M108" i="6" l="1"/>
  <c r="D109" i="2" l="1"/>
  <c r="E109" i="2" s="1"/>
  <c r="F109" i="2" s="1"/>
  <c r="G109" i="2" s="1"/>
  <c r="H109" i="2" s="1"/>
  <c r="I109" i="2" s="1"/>
  <c r="J109" i="2" s="1"/>
  <c r="K109" i="2" s="1"/>
  <c r="L109" i="2" s="1"/>
  <c r="M109" i="2" s="1"/>
  <c r="N109" i="2" s="1"/>
  <c r="O109" i="2" s="1"/>
  <c r="N108" i="6"/>
  <c r="O108" i="6" l="1"/>
  <c r="D109" i="6" l="1"/>
  <c r="E109" i="6" l="1"/>
  <c r="F109" i="6" l="1"/>
  <c r="G109" i="6" l="1"/>
  <c r="H109" i="6" l="1"/>
  <c r="I109" i="6" l="1"/>
  <c r="J109" i="6" l="1"/>
  <c r="K109" i="6" l="1"/>
  <c r="L109" i="6" l="1"/>
  <c r="M109" i="6" l="1"/>
  <c r="O109" i="6" l="1"/>
  <c r="N109" i="6"/>
</calcChain>
</file>

<file path=xl/comments1.xml><?xml version="1.0" encoding="utf-8"?>
<comments xmlns="http://schemas.openxmlformats.org/spreadsheetml/2006/main">
  <authors>
    <author>Author</author>
  </authors>
  <commentList>
    <comment ref="C9" authorId="0">
      <text>
        <r>
          <rPr>
            <sz val="9"/>
            <color indexed="81"/>
            <rFont val="Tahoma"/>
            <family val="2"/>
          </rPr>
          <t>This is the return that you expect your investment to generate</t>
        </r>
      </text>
    </comment>
    <comment ref="C10" authorId="0">
      <text>
        <r>
          <rPr>
            <sz val="9"/>
            <color indexed="81"/>
            <rFont val="Tahoma"/>
            <family val="2"/>
          </rPr>
          <t>The number of years you plan on investing for</t>
        </r>
      </text>
    </comment>
    <comment ref="C11" authorId="0">
      <text>
        <r>
          <rPr>
            <sz val="9"/>
            <color indexed="81"/>
            <rFont val="Tahoma"/>
            <family val="2"/>
          </rPr>
          <t>How much do you currently have invested</t>
        </r>
      </text>
    </comment>
    <comment ref="C12" authorId="0">
      <text>
        <r>
          <rPr>
            <sz val="9"/>
            <color indexed="81"/>
            <rFont val="Tahoma"/>
            <family val="2"/>
          </rPr>
          <t>The monthly contribution you will be making towards the investment</t>
        </r>
      </text>
    </comment>
    <comment ref="C13" authorId="0">
      <text>
        <r>
          <rPr>
            <sz val="9"/>
            <color indexed="81"/>
            <rFont val="Tahoma"/>
            <family val="2"/>
          </rPr>
          <t>The expected inflation rate. Histroically, inflation has averaged around 6%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If you select YES, then it means that, every year, the monthly contribution amount must be increased by the inflation value you selected </t>
        </r>
      </text>
    </comment>
    <comment ref="C16" authorId="0">
      <text>
        <r>
          <rPr>
            <sz val="9"/>
            <color indexed="81"/>
            <rFont val="Tahoma"/>
            <family val="2"/>
          </rPr>
          <t>The total amount of money you put into the investment</t>
        </r>
      </text>
    </comment>
    <comment ref="C17" authorId="0">
      <text>
        <r>
          <rPr>
            <sz val="9"/>
            <color indexed="81"/>
            <rFont val="Tahoma"/>
            <family val="2"/>
          </rPr>
          <t>The Rand value of the returns the investment generated</t>
        </r>
      </text>
    </comment>
    <comment ref="C18" authorId="0">
      <text>
        <r>
          <rPr>
            <sz val="9"/>
            <color indexed="81"/>
            <rFont val="Tahoma"/>
            <family val="2"/>
          </rPr>
          <t>How much of the final investment value came from the investment returns</t>
        </r>
      </text>
    </comment>
    <comment ref="C19" authorId="0">
      <text>
        <r>
          <rPr>
            <sz val="9"/>
            <color indexed="81"/>
            <rFont val="Tahoma"/>
            <family val="2"/>
          </rPr>
          <t>The total value of the investment at the end of the period</t>
        </r>
      </text>
    </comment>
    <comment ref="C22" authorId="0">
      <text>
        <r>
          <rPr>
            <sz val="9"/>
            <color indexed="81"/>
            <rFont val="Tahoma"/>
            <family val="2"/>
          </rPr>
          <t>The final investment amount adjusted for inflation. In other words this is what your investment will be worth expressed in today's buying power</t>
        </r>
      </text>
    </comment>
  </commentList>
</comments>
</file>

<file path=xl/sharedStrings.xml><?xml version="1.0" encoding="utf-8"?>
<sst xmlns="http://schemas.openxmlformats.org/spreadsheetml/2006/main" count="45" uniqueCount="32">
  <si>
    <t>Period</t>
  </si>
  <si>
    <t>Year</t>
  </si>
  <si>
    <t>Month</t>
  </si>
  <si>
    <t>Monthly Investment</t>
  </si>
  <si>
    <t>Monthly</t>
  </si>
  <si>
    <t>Own</t>
  </si>
  <si>
    <t>Returns</t>
  </si>
  <si>
    <t>%</t>
  </si>
  <si>
    <t>Own Money</t>
  </si>
  <si>
    <t>Final Value</t>
  </si>
  <si>
    <t>Total</t>
  </si>
  <si>
    <t>Investment Returns</t>
  </si>
  <si>
    <t>Inflation</t>
  </si>
  <si>
    <t>Starting Balance</t>
  </si>
  <si>
    <t>Increase Monthly Investment By Inflation?</t>
  </si>
  <si>
    <t>YES</t>
  </si>
  <si>
    <t>NO</t>
  </si>
  <si>
    <t>Contribute</t>
  </si>
  <si>
    <t>Inflation Adjusted Total</t>
  </si>
  <si>
    <t>Returns Contribution To Final Investment Value</t>
  </si>
  <si>
    <t>www.stealthywealth.co.za</t>
  </si>
  <si>
    <t>stealthy@stealthywealth.co.za</t>
  </si>
  <si>
    <t>- Returns compounded monthly</t>
  </si>
  <si>
    <t>- Ignores Tax</t>
  </si>
  <si>
    <t>*Some Assumptions</t>
  </si>
  <si>
    <t>- Inflation adjustment done on an annual basis</t>
  </si>
  <si>
    <t>- Monthly investment amount adjusted annually by inflation (if selected)</t>
  </si>
  <si>
    <t>Expected Return</t>
  </si>
  <si>
    <t>- Starting Balance is considered as part of "Own Money"</t>
  </si>
  <si>
    <t>Only edit the grey blocks - edit anything else and I will not be responsible for you becoming poor :)</t>
  </si>
  <si>
    <t>https://www.stealthywealth.co.za/2019/06/money-bunnies.html</t>
  </si>
  <si>
    <t xml:space="preserve">From the article: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</si>
</sst>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R&quot;\ * #,##0.00_ ;_ &quot;R&quot;\ * \-#,##0.00_ ;_ &quot;R&quot;\ * &quot;-&quot;??_ ;_ @_ "/>
    <numFmt numFmtId="164" formatCode="yy"/>
    <numFmt numFmtId="165" formatCode="0.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9" fontId="0" fillId="0" borderId="0" xfId="2" applyFont="1"/>
    <xf numFmtId="44" fontId="0" fillId="0" borderId="0" xfId="1" applyFont="1"/>
    <xf numFmtId="10" fontId="0" fillId="0" borderId="0" xfId="2" applyNumberFormat="1" applyFont="1"/>
    <xf numFmtId="14" fontId="0" fillId="0" borderId="0" xfId="0" applyNumberFormat="1"/>
    <xf numFmtId="0" fontId="0" fillId="2" borderId="0" xfId="0" applyFill="1"/>
    <xf numFmtId="165" fontId="0" fillId="0" borderId="0" xfId="2" applyNumberFormat="1" applyFont="1"/>
    <xf numFmtId="10" fontId="0" fillId="0" borderId="0" xfId="0" applyNumberFormat="1"/>
    <xf numFmtId="0" fontId="2" fillId="0" borderId="0" xfId="0" applyFont="1"/>
    <xf numFmtId="0" fontId="2" fillId="0" borderId="1" xfId="0" applyFont="1" applyBorder="1"/>
    <xf numFmtId="0" fontId="4" fillId="0" borderId="0" xfId="3" applyFont="1"/>
    <xf numFmtId="0" fontId="5" fillId="0" borderId="0" xfId="0" applyFont="1" applyAlignment="1">
      <alignment wrapText="1"/>
    </xf>
    <xf numFmtId="0" fontId="5" fillId="0" borderId="0" xfId="0" quotePrefix="1" applyFont="1"/>
    <xf numFmtId="0" fontId="6" fillId="0" borderId="0" xfId="0" applyFont="1"/>
    <xf numFmtId="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44" fontId="0" fillId="2" borderId="0" xfId="1" applyFon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44" fontId="2" fillId="0" borderId="2" xfId="1" applyFont="1" applyBorder="1" applyProtection="1">
      <protection hidden="1"/>
    </xf>
    <xf numFmtId="44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44" fontId="2" fillId="0" borderId="0" xfId="0" applyNumberFormat="1" applyFont="1" applyProtection="1">
      <protection hidden="1"/>
    </xf>
    <xf numFmtId="44" fontId="0" fillId="0" borderId="0" xfId="1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44" fontId="0" fillId="0" borderId="0" xfId="2" applyNumberFormat="1" applyFont="1" applyProtection="1">
      <protection hidden="1"/>
    </xf>
    <xf numFmtId="0" fontId="8" fillId="0" borderId="0" xfId="0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6399291551971"/>
          <c:y val="6.3969831933299498E-2"/>
          <c:w val="0.72889475705780682"/>
          <c:h val="0.85631130237598585"/>
        </c:manualLayout>
      </c:layout>
      <c:areaChart>
        <c:grouping val="stacked"/>
        <c:varyColors val="0"/>
        <c:ser>
          <c:idx val="0"/>
          <c:order val="0"/>
          <c:tx>
            <c:strRef>
              <c:f>'Investment Calculator'!$B$16</c:f>
              <c:strCache>
                <c:ptCount val="1"/>
                <c:pt idx="0">
                  <c:v>Own Money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'Chart Data'!$C$2:$C$101</c:f>
              <c:numCache>
                <c:formatCode>yy</c:formatCode>
                <c:ptCount val="100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cat>
          <c:val>
            <c:numRef>
              <c:f>'Chart Data'!$D$2:$D$101</c:f>
              <c:numCache>
                <c:formatCode>_("R"* #,##0.00_);_("R"* \(#,##0.00\);_("R"* "-"??_);_(@_)</c:formatCode>
                <c:ptCount val="100"/>
                <c:pt idx="0">
                  <c:v>0</c:v>
                </c:pt>
                <c:pt idx="1">
                  <c:v>6000</c:v>
                </c:pt>
                <c:pt idx="2">
                  <c:v>12540</c:v>
                </c:pt>
                <c:pt idx="3">
                  <c:v>19619.549999999992</c:v>
                </c:pt>
                <c:pt idx="4">
                  <c:v>27287.209500000004</c:v>
                </c:pt>
                <c:pt idx="5">
                  <c:v>35595.908354999992</c:v>
                </c:pt>
                <c:pt idx="6">
                  <c:v>44603.340106950003</c:v>
                </c:pt>
                <c:pt idx="7">
                  <c:v>54372.390716575494</c:v>
                </c:pt>
                <c:pt idx="8">
                  <c:v>64971.605881067255</c:v>
                </c:pt>
                <c:pt idx="9">
                  <c:v>76475.700410363323</c:v>
                </c:pt>
                <c:pt idx="10">
                  <c:v>88966.113447295982</c:v>
                </c:pt>
                <c:pt idx="11">
                  <c:v>102531.61365755259</c:v>
                </c:pt>
                <c:pt idx="12">
                  <c:v>117268.95888673241</c:v>
                </c:pt>
                <c:pt idx="13">
                  <c:v>133283.61518653831</c:v>
                </c:pt>
                <c:pt idx="14">
                  <c:v>150690.54055332686</c:v>
                </c:pt>
                <c:pt idx="15">
                  <c:v>169615.03920312625</c:v>
                </c:pt>
                <c:pt idx="16">
                  <c:v>190193.69273140756</c:v>
                </c:pt>
                <c:pt idx="17">
                  <c:v>212575.37507723414</c:v>
                </c:pt>
                <c:pt idx="18">
                  <c:v>236922.35883418514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'Investment Calculator'!$B$17</c:f>
              <c:strCache>
                <c:ptCount val="1"/>
                <c:pt idx="0">
                  <c:v>Investment Returns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'Chart Data'!$C$2:$C$101</c:f>
              <c:numCache>
                <c:formatCode>yy</c:formatCode>
                <c:ptCount val="100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cat>
          <c:val>
            <c:numRef>
              <c:f>'Chart Data'!$E$2:$E$101</c:f>
              <c:numCache>
                <c:formatCode>_("R"* #,##0.00_);_("R"* \(#,##0.00\);_("R"* "-"??_);_(@_)</c:formatCode>
                <c:ptCount val="100"/>
                <c:pt idx="0">
                  <c:v>0</c:v>
                </c:pt>
                <c:pt idx="1">
                  <c:v>383.24895417659263</c:v>
                </c:pt>
                <c:pt idx="2">
                  <c:v>1566.9801887302747</c:v>
                </c:pt>
                <c:pt idx="3">
                  <c:v>3764.2058938351292</c:v>
                </c:pt>
                <c:pt idx="4">
                  <c:v>7169.089610973715</c:v>
                </c:pt>
                <c:pt idx="5">
                  <c:v>12005.623485057979</c:v>
                </c:pt>
                <c:pt idx="6">
                  <c:v>18531.795304901454</c:v>
                </c:pt>
                <c:pt idx="7">
                  <c:v>27044.308473273515</c:v>
                </c:pt>
                <c:pt idx="8">
                  <c:v>37883.926017710706</c:v>
                </c:pt>
                <c:pt idx="9">
                  <c:v>51441.518714968377</c:v>
                </c:pt>
                <c:pt idx="10">
                  <c:v>68164.907477659013</c:v>
                </c:pt>
                <c:pt idx="11">
                  <c:v>88566.601478392942</c:v>
                </c:pt>
                <c:pt idx="12">
                  <c:v>113232.54621852207</c:v>
                </c:pt>
                <c:pt idx="13">
                  <c:v>142832.01005811192</c:v>
                </c:pt>
                <c:pt idx="14">
                  <c:v>178128.75380485525</c:v>
                </c:pt>
                <c:pt idx="15">
                  <c:v>219993.64602978757</c:v>
                </c:pt>
                <c:pt idx="16">
                  <c:v>269418.90708086325</c:v>
                </c:pt>
                <c:pt idx="17">
                  <c:v>327534.18757554318</c:v>
                </c:pt>
                <c:pt idx="18">
                  <c:v>395624.71277763322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226048"/>
        <c:axId val="128227584"/>
      </c:areaChart>
      <c:dateAx>
        <c:axId val="128226048"/>
        <c:scaling>
          <c:orientation val="minMax"/>
        </c:scaling>
        <c:delete val="0"/>
        <c:axPos val="b"/>
        <c:numFmt formatCode="yy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8227584"/>
        <c:crosses val="autoZero"/>
        <c:auto val="1"/>
        <c:lblOffset val="100"/>
        <c:baseTimeUnit val="years"/>
      </c:dateAx>
      <c:valAx>
        <c:axId val="128227584"/>
        <c:scaling>
          <c:orientation val="minMax"/>
        </c:scaling>
        <c:delete val="0"/>
        <c:axPos val="l"/>
        <c:majorGridlines/>
        <c:numFmt formatCode="_(&quot;R&quot;* #,##0.00_);_(&quot;R&quot;* \(#,##0.00\);_(&quot;R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8226048"/>
        <c:crosses val="autoZero"/>
        <c:crossBetween val="midCat"/>
      </c:valAx>
      <c:spPr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ZA" sz="1400"/>
              <a:t>Contribution</a:t>
            </a:r>
            <a:r>
              <a:rPr lang="en-ZA" sz="1400" baseline="0"/>
              <a:t> Of Returns To Final Investment Value</a:t>
            </a:r>
            <a:endParaRPr lang="en-ZA" sz="14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9504526219936788E-2"/>
          <c:y val="0.14640737631139047"/>
          <c:w val="0.91552948738550544"/>
          <c:h val="0.7573326677104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cat>
            <c:numRef>
              <c:f>'Chart Data'!$C$3:$C$42</c:f>
              <c:numCache>
                <c:formatCode>yy</c:formatCode>
                <c:ptCount val="40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cat>
          <c:val>
            <c:numRef>
              <c:f>'Chart Data'!$F$3:$F$42</c:f>
              <c:numCache>
                <c:formatCode>0.00%</c:formatCode>
                <c:ptCount val="40"/>
                <c:pt idx="0">
                  <c:v>6.0039794300335236E-2</c:v>
                </c:pt>
                <c:pt idx="1">
                  <c:v>0.11107835750574721</c:v>
                </c:pt>
                <c:pt idx="2">
                  <c:v>0.16097524755753725</c:v>
                </c:pt>
                <c:pt idx="3">
                  <c:v>0.20806325101497877</c:v>
                </c:pt>
                <c:pt idx="4">
                  <c:v>0.25221086425111477</c:v>
                </c:pt>
                <c:pt idx="5">
                  <c:v>0.29352586612846238</c:v>
                </c:pt>
                <c:pt idx="6">
                  <c:v>0.3321715169293597</c:v>
                </c:pt>
                <c:pt idx="7">
                  <c:v>0.36832171608419645</c:v>
                </c:pt>
                <c:pt idx="8">
                  <c:v>0.40214694367743109</c:v>
                </c:pt>
                <c:pt idx="9">
                  <c:v>0.43380935907120616</c:v>
                </c:pt>
                <c:pt idx="10">
                  <c:v>0.46346116532479109</c:v>
                </c:pt>
                <c:pt idx="11">
                  <c:v>0.49124428131962267</c:v>
                </c:pt>
                <c:pt idx="12">
                  <c:v>0.51729057322111582</c:v>
                </c:pt>
                <c:pt idx="13">
                  <c:v>0.54172232852862945</c:v>
                </c:pt>
                <c:pt idx="14">
                  <c:v>0.56465282825579755</c:v>
                </c:pt>
                <c:pt idx="15">
                  <c:v>0.58618694785762537</c:v>
                </c:pt>
                <c:pt idx="16">
                  <c:v>0.60642175259190256</c:v>
                </c:pt>
                <c:pt idx="17">
                  <c:v>0.62544707031767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0"/>
        <c:axId val="128695680"/>
        <c:axId val="129344640"/>
      </c:barChart>
      <c:dateAx>
        <c:axId val="128695680"/>
        <c:scaling>
          <c:orientation val="minMax"/>
        </c:scaling>
        <c:delete val="0"/>
        <c:axPos val="b"/>
        <c:numFmt formatCode="yy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9344640"/>
        <c:crosses val="autoZero"/>
        <c:auto val="1"/>
        <c:lblOffset val="100"/>
        <c:baseTimeUnit val="years"/>
      </c:dateAx>
      <c:valAx>
        <c:axId val="129344640"/>
        <c:scaling>
          <c:orientation val="minMax"/>
          <c:max val="1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869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19</xdr:col>
      <xdr:colOff>228600</xdr:colOff>
      <xdr:row>23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24</xdr:row>
      <xdr:rowOff>47625</xdr:rowOff>
    </xdr:from>
    <xdr:to>
      <xdr:col>19</xdr:col>
      <xdr:colOff>200025</xdr:colOff>
      <xdr:row>41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2381250</xdr:colOff>
      <xdr:row>2</xdr:row>
      <xdr:rowOff>113465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381250" cy="49446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0.84045</cdr:x>
      <cdr:y>0.12739</cdr:y>
    </cdr:from>
    <cdr:to>
      <cdr:x>0.98171</cdr:x>
      <cdr:y>0.18585</cdr:y>
    </cdr:to>
    <cdr:sp macro="" textlink="'Investment Calculator'!$C$19">
      <cdr:nvSpPr>
        <cdr:cNvPr id="4" name="TextBox 3"/>
        <cdr:cNvSpPr txBox="1"/>
      </cdr:nvSpPr>
      <cdr:spPr>
        <a:xfrm xmlns:a="http://schemas.openxmlformats.org/drawingml/2006/main">
          <a:off x="7877202" y="601841"/>
          <a:ext cx="1323948" cy="276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E1DE653-A47D-442F-BDA0-8E1A3AC555E9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 R 632 547.07 </a:t>
          </a:fld>
          <a:endParaRPr lang="en-ZA" sz="1200" b="1"/>
        </a:p>
      </cdr:txBody>
    </cdr:sp>
  </cdr:relSizeAnchor>
  <cdr:relSizeAnchor xmlns:cdr="http://schemas.openxmlformats.org/drawingml/2006/chartDrawing">
    <cdr:from>
      <cdr:x>0.8418</cdr:x>
      <cdr:y>0.08801</cdr:y>
    </cdr:from>
    <cdr:to>
      <cdr:x>0.97561</cdr:x>
      <cdr:y>0.14647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889875" y="403225"/>
          <a:ext cx="1254125" cy="267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i="0" u="none" strike="noStrike">
              <a:solidFill>
                <a:srgbClr val="000000"/>
              </a:solidFill>
              <a:latin typeface="Calibri"/>
            </a:rPr>
            <a:t>Total Investment</a:t>
          </a:r>
          <a:endParaRPr lang="en-ZA" sz="1100" b="1"/>
        </a:p>
      </cdr:txBody>
    </cdr:sp>
  </cdr:relSizeAnchor>
  <cdr:relSizeAnchor xmlns:cdr="http://schemas.openxmlformats.org/drawingml/2006/chartDrawing">
    <cdr:from>
      <cdr:x>0.83875</cdr:x>
      <cdr:y>0.24394</cdr:y>
    </cdr:from>
    <cdr:to>
      <cdr:x>0.98882</cdr:x>
      <cdr:y>0.30239</cdr:y>
    </cdr:to>
    <cdr:sp macro="" textlink="'Investment Calculator'!$C$22">
      <cdr:nvSpPr>
        <cdr:cNvPr id="6" name="TextBox 1"/>
        <cdr:cNvSpPr txBox="1"/>
      </cdr:nvSpPr>
      <cdr:spPr>
        <a:xfrm xmlns:a="http://schemas.openxmlformats.org/drawingml/2006/main">
          <a:off x="7861267" y="1152470"/>
          <a:ext cx="1406557" cy="276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D457EF8-D883-4D18-967A-8FFFD8C59372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 R 134 096.02 </a:t>
          </a:fld>
          <a:endParaRPr lang="en-ZA" sz="1400" b="1"/>
        </a:p>
      </cdr:txBody>
    </cdr:sp>
  </cdr:relSizeAnchor>
  <cdr:relSizeAnchor xmlns:cdr="http://schemas.openxmlformats.org/drawingml/2006/chartDrawing">
    <cdr:from>
      <cdr:x>0.84383</cdr:x>
      <cdr:y>0.20444</cdr:y>
    </cdr:from>
    <cdr:to>
      <cdr:x>0.97764</cdr:x>
      <cdr:y>0.26289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908925" y="936625"/>
          <a:ext cx="1254125" cy="267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i="0" u="none" strike="noStrike">
              <a:solidFill>
                <a:srgbClr val="000000"/>
              </a:solidFill>
              <a:latin typeface="Calibri"/>
            </a:rPr>
            <a:t>Inflation Adjusted</a:t>
          </a:r>
          <a:endParaRPr lang="en-ZA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ealthywealth.co.za/2019/06/money-bunnies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stealthy@stealthywealth.co.za" TargetMode="External"/><Relationship Id="rId1" Type="http://schemas.openxmlformats.org/officeDocument/2006/relationships/hyperlink" Target="http://www.stealthywealth.co.za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34"/>
  <sheetViews>
    <sheetView tabSelected="1" workbookViewId="0">
      <selection activeCell="B7" sqref="B7"/>
    </sheetView>
  </sheetViews>
  <sheetFormatPr defaultRowHeight="15" x14ac:dyDescent="0.25"/>
  <cols>
    <col min="1" max="1" width="5.85546875" customWidth="1"/>
    <col min="2" max="2" width="44.140625" bestFit="1" customWidth="1"/>
    <col min="3" max="3" width="17.5703125" customWidth="1"/>
  </cols>
  <sheetData>
    <row r="1" spans="2:3" x14ac:dyDescent="0.25">
      <c r="C1" s="10" t="s">
        <v>20</v>
      </c>
    </row>
    <row r="2" spans="2:3" x14ac:dyDescent="0.25">
      <c r="C2" s="10" t="s">
        <v>21</v>
      </c>
    </row>
    <row r="4" spans="2:3" x14ac:dyDescent="0.25">
      <c r="B4" s="26" t="s">
        <v>31</v>
      </c>
    </row>
    <row r="5" spans="2:3" x14ac:dyDescent="0.25">
      <c r="B5" s="10" t="s">
        <v>30</v>
      </c>
    </row>
    <row r="7" spans="2:3" ht="26.25" x14ac:dyDescent="0.25">
      <c r="B7" s="11" t="s">
        <v>29</v>
      </c>
    </row>
    <row r="9" spans="2:3" x14ac:dyDescent="0.25">
      <c r="B9" s="5" t="s">
        <v>27</v>
      </c>
      <c r="C9" s="14">
        <v>0.12</v>
      </c>
    </row>
    <row r="10" spans="2:3" x14ac:dyDescent="0.25">
      <c r="B10" s="5" t="s">
        <v>0</v>
      </c>
      <c r="C10" s="15">
        <v>18</v>
      </c>
    </row>
    <row r="11" spans="2:3" x14ac:dyDescent="0.25">
      <c r="B11" s="5" t="s">
        <v>13</v>
      </c>
      <c r="C11" s="16">
        <v>0</v>
      </c>
    </row>
    <row r="12" spans="2:3" x14ac:dyDescent="0.25">
      <c r="B12" s="5" t="s">
        <v>3</v>
      </c>
      <c r="C12" s="16">
        <v>500</v>
      </c>
    </row>
    <row r="13" spans="2:3" x14ac:dyDescent="0.25">
      <c r="B13" s="5" t="s">
        <v>12</v>
      </c>
      <c r="C13" s="14">
        <v>0.09</v>
      </c>
    </row>
    <row r="14" spans="2:3" x14ac:dyDescent="0.25">
      <c r="B14" s="5" t="s">
        <v>14</v>
      </c>
      <c r="C14" s="17" t="s">
        <v>15</v>
      </c>
    </row>
    <row r="16" spans="2:3" x14ac:dyDescent="0.25">
      <c r="B16" t="s">
        <v>8</v>
      </c>
      <c r="C16" s="19">
        <f>MAX('Chart Data'!D3:D101)</f>
        <v>236922.35883418514</v>
      </c>
    </row>
    <row r="17" spans="2:3" x14ac:dyDescent="0.25">
      <c r="B17" t="s">
        <v>11</v>
      </c>
      <c r="C17" s="19">
        <f>MAX('Chart Data'!E3:E101)</f>
        <v>395624.71277763322</v>
      </c>
    </row>
    <row r="18" spans="2:3" x14ac:dyDescent="0.25">
      <c r="B18" t="s">
        <v>19</v>
      </c>
      <c r="C18" s="20">
        <f>C17/C19</f>
        <v>0.62544707031767</v>
      </c>
    </row>
    <row r="19" spans="2:3" x14ac:dyDescent="0.25">
      <c r="B19" s="8" t="s">
        <v>9</v>
      </c>
      <c r="C19" s="21">
        <f>MAX('Chart Data'!G3:G101)</f>
        <v>632547.07161181839</v>
      </c>
    </row>
    <row r="21" spans="2:3" ht="15.75" thickBot="1" x14ac:dyDescent="0.3"/>
    <row r="22" spans="2:3" ht="15.75" thickBot="1" x14ac:dyDescent="0.3">
      <c r="B22" s="9" t="s">
        <v>18</v>
      </c>
      <c r="C22" s="18">
        <f>C19/(1+C13)^C10</f>
        <v>134096.01953211628</v>
      </c>
    </row>
    <row r="28" spans="2:3" x14ac:dyDescent="0.25">
      <c r="B28" s="13" t="s">
        <v>24</v>
      </c>
    </row>
    <row r="29" spans="2:3" x14ac:dyDescent="0.25">
      <c r="B29" s="12" t="s">
        <v>22</v>
      </c>
    </row>
    <row r="30" spans="2:3" x14ac:dyDescent="0.25">
      <c r="B30" s="12" t="s">
        <v>25</v>
      </c>
    </row>
    <row r="31" spans="2:3" x14ac:dyDescent="0.25">
      <c r="B31" s="12" t="s">
        <v>23</v>
      </c>
    </row>
    <row r="32" spans="2:3" x14ac:dyDescent="0.25">
      <c r="B32" s="12" t="s">
        <v>26</v>
      </c>
    </row>
    <row r="33" spans="2:2" x14ac:dyDescent="0.25">
      <c r="B33" s="12" t="s">
        <v>28</v>
      </c>
    </row>
    <row r="34" spans="2:2" x14ac:dyDescent="0.25">
      <c r="B34" s="12"/>
    </row>
  </sheetData>
  <sheetProtection password="A34B" sheet="1" objects="1" scenarios="1"/>
  <dataValidations count="1">
    <dataValidation type="whole" errorStyle="warning" allowBlank="1" showInputMessage="1" showErrorMessage="1" error="Valid values are 0-99 years" sqref="C10">
      <formula1>0</formula1>
      <formula2>99</formula2>
    </dataValidation>
  </dataValidations>
  <hyperlinks>
    <hyperlink ref="C1" r:id="rId1"/>
    <hyperlink ref="C2" r:id="rId2"/>
    <hyperlink ref="B5" r:id="rId3"/>
  </hyperlinks>
  <pageMargins left="0.7" right="0.7" top="0.75" bottom="0.75" header="0.3" footer="0.3"/>
  <pageSetup paperSize="9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Inputs!$A$1:$A$2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B12" sqref="B12"/>
    </sheetView>
  </sheetViews>
  <sheetFormatPr defaultRowHeight="15" x14ac:dyDescent="0.25"/>
  <cols>
    <col min="1" max="1" width="40.140625" customWidth="1"/>
    <col min="2" max="2" width="12.42578125" bestFit="1" customWidth="1"/>
    <col min="4" max="15" width="15" bestFit="1" customWidth="1"/>
  </cols>
  <sheetData>
    <row r="1" spans="1:15" x14ac:dyDescent="0.25">
      <c r="A1" t="str">
        <f>'Investment Calculator'!B9</f>
        <v>Expected Return</v>
      </c>
      <c r="B1" s="1">
        <f>'Investment Calculator'!C9</f>
        <v>0.12</v>
      </c>
      <c r="C1" t="s">
        <v>4</v>
      </c>
      <c r="D1" s="6">
        <f>(1+B1)^(1/12)-1</f>
        <v>9.4887929345830457E-3</v>
      </c>
    </row>
    <row r="2" spans="1:15" x14ac:dyDescent="0.25">
      <c r="A2" t="str">
        <f>'Investment Calculator'!B10</f>
        <v>Period</v>
      </c>
      <c r="B2">
        <f>'Investment Calculator'!C10</f>
        <v>18</v>
      </c>
      <c r="D2" s="3"/>
    </row>
    <row r="3" spans="1:15" x14ac:dyDescent="0.25">
      <c r="A3" t="s">
        <v>13</v>
      </c>
      <c r="B3">
        <f>'Investment Calculator'!C11</f>
        <v>0</v>
      </c>
      <c r="D3" s="3"/>
    </row>
    <row r="4" spans="1:15" x14ac:dyDescent="0.25">
      <c r="A4" t="str">
        <f>'Investment Calculator'!B12</f>
        <v>Monthly Investment</v>
      </c>
      <c r="B4">
        <f>'Investment Calculator'!C12</f>
        <v>500</v>
      </c>
      <c r="D4" s="3"/>
    </row>
    <row r="5" spans="1:15" x14ac:dyDescent="0.25">
      <c r="A5" t="str">
        <f>'Investment Calculator'!B13</f>
        <v>Inflation</v>
      </c>
      <c r="B5" s="1">
        <f>'Investment Calculator'!C13</f>
        <v>0.09</v>
      </c>
      <c r="C5" t="s">
        <v>4</v>
      </c>
      <c r="D5" s="3">
        <f t="shared" ref="D5" si="0">(1+B5)^(1/12)-1</f>
        <v>7.2073233161367156E-3</v>
      </c>
    </row>
    <row r="6" spans="1:15" x14ac:dyDescent="0.25">
      <c r="A6" t="str">
        <f>'Investment Calculator'!B14</f>
        <v>Increase Monthly Investment By Inflation?</v>
      </c>
      <c r="B6" t="str">
        <f>'Investment Calculator'!C14</f>
        <v>YES</v>
      </c>
    </row>
    <row r="8" spans="1:15" x14ac:dyDescent="0.25">
      <c r="C8" t="s">
        <v>1</v>
      </c>
    </row>
    <row r="9" spans="1:15" x14ac:dyDescent="0.25">
      <c r="B9" t="s">
        <v>17</v>
      </c>
      <c r="C9" t="s">
        <v>2</v>
      </c>
      <c r="D9">
        <v>1</v>
      </c>
      <c r="E9">
        <v>2</v>
      </c>
      <c r="F9">
        <v>3</v>
      </c>
      <c r="G9">
        <v>4</v>
      </c>
      <c r="H9">
        <v>5</v>
      </c>
      <c r="I9">
        <v>6</v>
      </c>
      <c r="J9">
        <v>7</v>
      </c>
      <c r="K9">
        <v>8</v>
      </c>
      <c r="L9">
        <v>9</v>
      </c>
      <c r="M9">
        <v>10</v>
      </c>
      <c r="N9">
        <v>11</v>
      </c>
      <c r="O9">
        <v>12</v>
      </c>
    </row>
    <row r="10" spans="1:15" x14ac:dyDescent="0.25">
      <c r="B10" s="2">
        <f>B4</f>
        <v>500</v>
      </c>
      <c r="C10">
        <v>1</v>
      </c>
      <c r="D10" s="22">
        <f>(B4+B3)*(1+D1)</f>
        <v>504.74439646729149</v>
      </c>
      <c r="E10" s="22">
        <f>(D10+$B$10)*(1+$D$1)</f>
        <v>1014.2782079975523</v>
      </c>
      <c r="F10" s="22">
        <f t="shared" ref="F10:O10" si="1">(E10+$B$10)*(1+$D$1)</f>
        <v>1528.6468803585926</v>
      </c>
      <c r="G10" s="22">
        <f t="shared" si="1"/>
        <v>2047.8962905437031</v>
      </c>
      <c r="H10" s="22">
        <f t="shared" si="1"/>
        <v>2572.0727508634645</v>
      </c>
      <c r="I10" s="22">
        <f t="shared" si="1"/>
        <v>3101.2230130763828</v>
      </c>
      <c r="J10" s="22">
        <f t="shared" si="1"/>
        <v>3635.3942725587199</v>
      </c>
      <c r="K10" s="22">
        <f t="shared" si="1"/>
        <v>4174.6341725138909</v>
      </c>
      <c r="L10" s="22">
        <f t="shared" si="1"/>
        <v>4718.9908082218008</v>
      </c>
      <c r="M10" s="22">
        <f t="shared" si="1"/>
        <v>5268.5127313285093</v>
      </c>
      <c r="N10" s="22">
        <f t="shared" si="1"/>
        <v>5823.2489541765917</v>
      </c>
      <c r="O10" s="22">
        <f t="shared" si="1"/>
        <v>6383.2489541765926</v>
      </c>
    </row>
    <row r="11" spans="1:15" x14ac:dyDescent="0.25">
      <c r="B11" s="2">
        <f>IF($B$6="YES",B10*(1+$B$5),B10)</f>
        <v>545</v>
      </c>
      <c r="C11">
        <v>2</v>
      </c>
      <c r="D11" s="22">
        <f>(O10+$B11)*(1+$D$1)</f>
        <v>6993.989673902016</v>
      </c>
      <c r="E11" s="22">
        <f>(D11+$B11)*(1+$D$1)</f>
        <v>7610.525585853632</v>
      </c>
      <c r="F11" s="22">
        <f>(E11+$B11)*(1+$D$1)</f>
        <v>8232.9116794104921</v>
      </c>
      <c r="G11" s="22">
        <f t="shared" ref="G11:N11" si="2">(F11+$B11)*(1+$D$1)</f>
        <v>8861.2034657344757</v>
      </c>
      <c r="H11" s="22">
        <f t="shared" si="2"/>
        <v>9495.4569827213872</v>
      </c>
      <c r="I11" s="22">
        <f t="shared" si="2"/>
        <v>10135.728799999019</v>
      </c>
      <c r="J11" s="22">
        <f t="shared" si="2"/>
        <v>10782.076023972646</v>
      </c>
      <c r="K11" s="22">
        <f t="shared" si="2"/>
        <v>11434.556302918403</v>
      </c>
      <c r="L11" s="22">
        <f t="shared" si="2"/>
        <v>12093.227832124976</v>
      </c>
      <c r="M11" s="22">
        <f t="shared" si="2"/>
        <v>12758.149359084095</v>
      </c>
      <c r="N11" s="22">
        <f t="shared" si="2"/>
        <v>13429.380188730274</v>
      </c>
      <c r="O11" s="22">
        <f>(N11+$B11)*(1+$D$1)</f>
        <v>14106.980188730275</v>
      </c>
    </row>
    <row r="12" spans="1:15" x14ac:dyDescent="0.25">
      <c r="B12" s="2">
        <f>IF($B$6="YES",B11*(1+$B$5),B11)</f>
        <v>594.05000000000007</v>
      </c>
      <c r="C12">
        <v>3</v>
      </c>
      <c r="D12" s="22">
        <f t="shared" ref="D12:D75" si="3">(O11+$B12)*(1+$D$1)</f>
        <v>14840.525220116189</v>
      </c>
      <c r="E12" s="22">
        <f>(D12+$B12)*(1+$D$1)</f>
        <v>15581.030708413118</v>
      </c>
      <c r="F12" s="22">
        <f>(E12+$B12)*(1+$D$1)</f>
        <v>16328.562699955419</v>
      </c>
      <c r="G12" s="22">
        <f t="shared" ref="G12:O12" si="4">(F12+$B12)*(1+$D$1)</f>
        <v>17083.18786777744</v>
      </c>
      <c r="H12" s="22">
        <f t="shared" si="4"/>
        <v>17844.973517560149</v>
      </c>
      <c r="I12" s="22">
        <f t="shared" si="4"/>
        <v>18613.987593634185</v>
      </c>
      <c r="J12" s="22">
        <f t="shared" si="4"/>
        <v>19390.298685039867</v>
      </c>
      <c r="K12" s="22">
        <f t="shared" si="4"/>
        <v>20173.976031644717</v>
      </c>
      <c r="L12" s="22">
        <f t="shared" si="4"/>
        <v>20965.089530319023</v>
      </c>
      <c r="M12" s="22">
        <f t="shared" si="4"/>
        <v>21763.709741170002</v>
      </c>
      <c r="N12" s="22">
        <f t="shared" si="4"/>
        <v>22569.907893835119</v>
      </c>
      <c r="O12" s="22">
        <f t="shared" si="4"/>
        <v>23383.755893835121</v>
      </c>
    </row>
    <row r="13" spans="1:15" x14ac:dyDescent="0.25">
      <c r="B13" s="2">
        <f t="shared" ref="B13:B76" si="5">IF($B$6="YES",B12*(1+$B$5),B12)</f>
        <v>647.51450000000011</v>
      </c>
      <c r="C13">
        <v>4</v>
      </c>
      <c r="D13" s="22">
        <f t="shared" si="3"/>
        <v>24259.2981425572</v>
      </c>
      <c r="E13" s="22">
        <f t="shared" ref="E13:O76" si="6">(D13+$B13)*(1+$D$1)</f>
        <v>25143.148230382882</v>
      </c>
      <c r="F13" s="22">
        <f t="shared" si="6"/>
        <v>26035.384988677153</v>
      </c>
      <c r="G13" s="22">
        <f t="shared" si="6"/>
        <v>26936.087996819504</v>
      </c>
      <c r="H13" s="22">
        <f t="shared" si="6"/>
        <v>27845.337589301675</v>
      </c>
      <c r="I13" s="22">
        <f t="shared" si="6"/>
        <v>28763.214862892761</v>
      </c>
      <c r="J13" s="22">
        <f t="shared" si="6"/>
        <v>29689.801683872312</v>
      </c>
      <c r="K13" s="22">
        <f t="shared" si="6"/>
        <v>30625.180695332052</v>
      </c>
      <c r="L13" s="22">
        <f t="shared" si="6"/>
        <v>31569.435324546888</v>
      </c>
      <c r="M13" s="22">
        <f t="shared" si="6"/>
        <v>32522.649790415868</v>
      </c>
      <c r="N13" s="22">
        <f t="shared" si="6"/>
        <v>33484.90911097372</v>
      </c>
      <c r="O13" s="22">
        <f t="shared" si="6"/>
        <v>34456.29911097372</v>
      </c>
    </row>
    <row r="14" spans="1:15" x14ac:dyDescent="0.25">
      <c r="B14" s="2">
        <f t="shared" si="5"/>
        <v>705.7908050000002</v>
      </c>
      <c r="C14">
        <v>5</v>
      </c>
      <c r="D14" s="22">
        <f t="shared" si="3"/>
        <v>35495.73570633358</v>
      </c>
      <c r="E14" s="22">
        <f t="shared" si="6"/>
        <v>36545.035300315438</v>
      </c>
      <c r="F14" s="22">
        <f t="shared" si="6"/>
        <v>37604.291480870932</v>
      </c>
      <c r="G14" s="22">
        <f t="shared" si="6"/>
        <v>38673.598723988398</v>
      </c>
      <c r="H14" s="22">
        <f t="shared" si="6"/>
        <v>39753.052402119254</v>
      </c>
      <c r="I14" s="22">
        <f t="shared" si="6"/>
        <v>40842.748792684368</v>
      </c>
      <c r="J14" s="22">
        <f t="shared" si="6"/>
        <v>41942.785086661119</v>
      </c>
      <c r="K14" s="22">
        <f t="shared" si="6"/>
        <v>43053.259397251939</v>
      </c>
      <c r="L14" s="22">
        <f t="shared" si="6"/>
        <v>44174.270768635128</v>
      </c>
      <c r="M14" s="22">
        <f t="shared" si="6"/>
        <v>45305.919184798688</v>
      </c>
      <c r="N14" s="22">
        <f t="shared" si="6"/>
        <v>46448.30557845797</v>
      </c>
      <c r="O14" s="22">
        <f t="shared" si="6"/>
        <v>47601.531840057971</v>
      </c>
    </row>
    <row r="15" spans="1:15" x14ac:dyDescent="0.25">
      <c r="B15" s="2">
        <f t="shared" si="5"/>
        <v>769.31197745000031</v>
      </c>
      <c r="C15">
        <v>6</v>
      </c>
      <c r="D15" s="22">
        <f t="shared" si="3"/>
        <v>48829.824738563359</v>
      </c>
      <c r="E15" s="22">
        <f t="shared" si="6"/>
        <v>50069.772654045686</v>
      </c>
      <c r="F15" s="22">
        <f t="shared" si="6"/>
        <v>51321.48617854769</v>
      </c>
      <c r="G15" s="22">
        <f t="shared" si="6"/>
        <v>52585.076953497111</v>
      </c>
      <c r="H15" s="22">
        <f t="shared" si="6"/>
        <v>53860.65767966408</v>
      </c>
      <c r="I15" s="22">
        <f t="shared" si="6"/>
        <v>55148.342127212993</v>
      </c>
      <c r="J15" s="22">
        <f t="shared" si="6"/>
        <v>56448.245145849782</v>
      </c>
      <c r="K15" s="22">
        <f t="shared" si="6"/>
        <v>57760.482675065454</v>
      </c>
      <c r="L15" s="22">
        <f t="shared" si="6"/>
        <v>59085.17175447684</v>
      </c>
      <c r="M15" s="22">
        <f t="shared" si="6"/>
        <v>60422.430534265462</v>
      </c>
      <c r="N15" s="22">
        <f t="shared" si="6"/>
        <v>61772.378285715451</v>
      </c>
      <c r="O15" s="22">
        <f t="shared" si="6"/>
        <v>63135.135411851457</v>
      </c>
    </row>
    <row r="16" spans="1:15" x14ac:dyDescent="0.25">
      <c r="B16" s="2">
        <f t="shared" si="5"/>
        <v>838.55005542050037</v>
      </c>
      <c r="C16">
        <v>7</v>
      </c>
      <c r="D16" s="22">
        <f t="shared" si="3"/>
        <v>64580.718521933042</v>
      </c>
      <c r="E16" s="22">
        <f t="shared" si="6"/>
        <v>66040.018470815921</v>
      </c>
      <c r="F16" s="22">
        <f t="shared" si="6"/>
        <v>67513.165414743213</v>
      </c>
      <c r="G16" s="22">
        <f t="shared" si="6"/>
        <v>69000.290744983635</v>
      </c>
      <c r="H16" s="22">
        <f t="shared" si="6"/>
        <v>70501.527099550483</v>
      </c>
      <c r="I16" s="22">
        <f t="shared" si="6"/>
        <v>72017.008375031684</v>
      </c>
      <c r="J16" s="22">
        <f t="shared" si="6"/>
        <v>73546.869738532172</v>
      </c>
      <c r="K16" s="22">
        <f t="shared" si="6"/>
        <v>75091.247639729525</v>
      </c>
      <c r="L16" s="22">
        <f t="shared" si="6"/>
        <v>76650.279823044097</v>
      </c>
      <c r="M16" s="22">
        <f t="shared" si="6"/>
        <v>78224.105339924485</v>
      </c>
      <c r="N16" s="22">
        <f t="shared" si="6"/>
        <v>79812.86456124972</v>
      </c>
      <c r="O16" s="22">
        <f t="shared" si="6"/>
        <v>81416.699189849009</v>
      </c>
    </row>
    <row r="17" spans="2:15" x14ac:dyDescent="0.25">
      <c r="B17" s="2">
        <f t="shared" si="5"/>
        <v>914.01956040834546</v>
      </c>
      <c r="C17">
        <v>8</v>
      </c>
      <c r="D17" s="22">
        <f t="shared" si="3"/>
        <v>83111.937892633941</v>
      </c>
      <c r="E17" s="22">
        <f t="shared" si="6"/>
        <v>84823.262364444294</v>
      </c>
      <c r="F17" s="22">
        <f t="shared" si="6"/>
        <v>86550.825239811529</v>
      </c>
      <c r="G17" s="22">
        <f t="shared" si="6"/>
        <v>88294.7806015846</v>
      </c>
      <c r="H17" s="22">
        <f t="shared" si="6"/>
        <v>90055.283994672689</v>
      </c>
      <c r="I17" s="22">
        <f t="shared" si="6"/>
        <v>91832.492439918424</v>
      </c>
      <c r="J17" s="22">
        <f t="shared" si="6"/>
        <v>93626.564448102683</v>
      </c>
      <c r="K17" s="22">
        <f t="shared" si="6"/>
        <v>95437.660034082335</v>
      </c>
      <c r="L17" s="22">
        <f t="shared" si="6"/>
        <v>97265.940731062088</v>
      </c>
      <c r="M17" s="22">
        <f t="shared" si="6"/>
        <v>99111.569605001772</v>
      </c>
      <c r="N17" s="22">
        <f t="shared" si="6"/>
        <v>100974.71126916037</v>
      </c>
      <c r="O17" s="22">
        <f t="shared" si="6"/>
        <v>102855.53189877796</v>
      </c>
    </row>
    <row r="18" spans="2:15" x14ac:dyDescent="0.25">
      <c r="B18" s="2">
        <f t="shared" si="5"/>
        <v>996.28132084509662</v>
      </c>
      <c r="C18">
        <v>9</v>
      </c>
      <c r="D18" s="22">
        <f t="shared" si="3"/>
        <v>104837.24157114506</v>
      </c>
      <c r="E18" s="22">
        <f t="shared" si="6"/>
        <v>106837.75527624971</v>
      </c>
      <c r="F18" s="22">
        <f t="shared" si="6"/>
        <v>108857.25144166489</v>
      </c>
      <c r="G18" s="22">
        <f t="shared" si="6"/>
        <v>110895.91018802588</v>
      </c>
      <c r="H18" s="22">
        <f t="shared" si="6"/>
        <v>112953.91334509537</v>
      </c>
      <c r="I18" s="22">
        <f t="shared" si="6"/>
        <v>115031.444467981</v>
      </c>
      <c r="J18" s="22">
        <f t="shared" si="6"/>
        <v>117128.68885350684</v>
      </c>
      <c r="K18" s="22">
        <f t="shared" si="6"/>
        <v>119245.83355674017</v>
      </c>
      <c r="L18" s="22">
        <f t="shared" si="6"/>
        <v>121383.06740767501</v>
      </c>
      <c r="M18" s="22">
        <f t="shared" si="6"/>
        <v>123540.58102807417</v>
      </c>
      <c r="N18" s="22">
        <f t="shared" si="6"/>
        <v>125718.56684847083</v>
      </c>
      <c r="O18" s="22">
        <f t="shared" si="6"/>
        <v>127917.2191253317</v>
      </c>
    </row>
    <row r="19" spans="2:15" x14ac:dyDescent="0.25">
      <c r="B19" s="2">
        <f t="shared" si="5"/>
        <v>1085.9466397211554</v>
      </c>
      <c r="C19">
        <v>10</v>
      </c>
      <c r="D19" s="22">
        <f t="shared" si="3"/>
        <v>130227.25009290312</v>
      </c>
      <c r="E19" s="22">
        <f t="shared" si="6"/>
        <v>132559.20046599832</v>
      </c>
      <c r="F19" s="22">
        <f t="shared" si="6"/>
        <v>134913.27823331754</v>
      </c>
      <c r="G19" s="22">
        <f t="shared" si="6"/>
        <v>137289.69335712277</v>
      </c>
      <c r="H19" s="22">
        <f t="shared" si="6"/>
        <v>139688.65779196439</v>
      </c>
      <c r="I19" s="22">
        <f t="shared" si="6"/>
        <v>142110.38550358565</v>
      </c>
      <c r="J19" s="22">
        <f t="shared" si="6"/>
        <v>144555.09248800643</v>
      </c>
      <c r="K19" s="22">
        <f t="shared" si="6"/>
        <v>147022.99679078811</v>
      </c>
      <c r="L19" s="22">
        <f t="shared" si="6"/>
        <v>149514.31852648125</v>
      </c>
      <c r="M19" s="22">
        <f t="shared" si="6"/>
        <v>152029.27989825781</v>
      </c>
      <c r="N19" s="22">
        <f t="shared" si="6"/>
        <v>154568.10521772964</v>
      </c>
      <c r="O19" s="22">
        <f t="shared" si="6"/>
        <v>157131.020924955</v>
      </c>
    </row>
    <row r="20" spans="2:15" x14ac:dyDescent="0.25">
      <c r="B20" s="2">
        <f t="shared" si="5"/>
        <v>1183.6818372960595</v>
      </c>
      <c r="C20">
        <v>11</v>
      </c>
      <c r="D20" s="22">
        <f t="shared" si="3"/>
        <v>159816.91819526211</v>
      </c>
      <c r="E20" s="22">
        <f t="shared" si="6"/>
        <v>162528.30138861074</v>
      </c>
      <c r="F20" s="22">
        <f t="shared" si="6"/>
        <v>165265.41233564736</v>
      </c>
      <c r="G20" s="22">
        <f t="shared" si="6"/>
        <v>168028.49516169939</v>
      </c>
      <c r="H20" s="22">
        <f t="shared" si="6"/>
        <v>170817.79630854895</v>
      </c>
      <c r="I20" s="22">
        <f t="shared" si="6"/>
        <v>173633.56455641313</v>
      </c>
      <c r="J20" s="22">
        <f t="shared" si="6"/>
        <v>176476.05104613307</v>
      </c>
      <c r="K20" s="22">
        <f t="shared" si="6"/>
        <v>179345.50930157333</v>
      </c>
      <c r="L20" s="22">
        <f t="shared" si="6"/>
        <v>182242.19525223388</v>
      </c>
      <c r="M20" s="22">
        <f t="shared" si="6"/>
        <v>185166.36725607677</v>
      </c>
      <c r="N20" s="22">
        <f t="shared" si="6"/>
        <v>188118.28612256923</v>
      </c>
      <c r="O20" s="22">
        <f t="shared" si="6"/>
        <v>191098.21513594553</v>
      </c>
    </row>
    <row r="21" spans="2:15" x14ac:dyDescent="0.25">
      <c r="B21" s="2">
        <f t="shared" si="5"/>
        <v>1290.2132026527049</v>
      </c>
      <c r="C21">
        <v>12</v>
      </c>
      <c r="D21" s="22">
        <f t="shared" si="3"/>
        <v>194213.96229811307</v>
      </c>
      <c r="E21" s="22">
        <f t="shared" si="6"/>
        <v>197359.27413993891</v>
      </c>
      <c r="F21" s="22">
        <f t="shared" si="6"/>
        <v>200534.43119454652</v>
      </c>
      <c r="G21" s="22">
        <f t="shared" si="6"/>
        <v>203739.7166569801</v>
      </c>
      <c r="H21" s="22">
        <f t="shared" si="6"/>
        <v>206975.41640946295</v>
      </c>
      <c r="I21" s="22">
        <f t="shared" si="6"/>
        <v>210241.81904689557</v>
      </c>
      <c r="J21" s="22">
        <f t="shared" si="6"/>
        <v>213539.21590259578</v>
      </c>
      <c r="K21" s="22">
        <f t="shared" si="6"/>
        <v>216867.90107428285</v>
      </c>
      <c r="L21" s="22">
        <f t="shared" si="6"/>
        <v>220228.17145030849</v>
      </c>
      <c r="M21" s="22">
        <f t="shared" si="6"/>
        <v>223620.32673613646</v>
      </c>
      <c r="N21" s="22">
        <f t="shared" si="6"/>
        <v>227044.66948107359</v>
      </c>
      <c r="O21" s="22">
        <f t="shared" si="6"/>
        <v>230501.50510525447</v>
      </c>
    </row>
    <row r="22" spans="2:15" x14ac:dyDescent="0.25">
      <c r="B22" s="2">
        <f t="shared" si="5"/>
        <v>1406.3323908914485</v>
      </c>
      <c r="C22">
        <v>13</v>
      </c>
      <c r="D22" s="22">
        <f t="shared" si="3"/>
        <v>234108.36294605379</v>
      </c>
      <c r="E22" s="22">
        <f t="shared" si="6"/>
        <v>237749.44551404892</v>
      </c>
      <c r="F22" s="22">
        <f t="shared" si="6"/>
        <v>241425.07756058947</v>
      </c>
      <c r="G22" s="22">
        <f t="shared" si="6"/>
        <v>245135.58691852336</v>
      </c>
      <c r="H22" s="22">
        <f t="shared" si="6"/>
        <v>248881.30453143653</v>
      </c>
      <c r="I22" s="22">
        <f t="shared" si="6"/>
        <v>252662.56448317005</v>
      </c>
      <c r="J22" s="22">
        <f t="shared" si="6"/>
        <v>256479.70402761741</v>
      </c>
      <c r="K22" s="22">
        <f t="shared" si="6"/>
        <v>260333.06361880442</v>
      </c>
      <c r="L22" s="22">
        <f t="shared" si="6"/>
        <v>264222.9869412547</v>
      </c>
      <c r="M22" s="22">
        <f t="shared" si="6"/>
        <v>268149.82094064314</v>
      </c>
      <c r="N22" s="22">
        <f t="shared" si="6"/>
        <v>272113.91585474025</v>
      </c>
      <c r="O22" s="22">
        <f t="shared" si="6"/>
        <v>276115.62524465023</v>
      </c>
    </row>
    <row r="23" spans="2:15" x14ac:dyDescent="0.25">
      <c r="B23" s="2">
        <f t="shared" si="5"/>
        <v>1532.902306071679</v>
      </c>
      <c r="C23">
        <v>14</v>
      </c>
      <c r="D23" s="22">
        <f t="shared" si="3"/>
        <v>280283.07693724259</v>
      </c>
      <c r="E23" s="22">
        <f t="shared" si="6"/>
        <v>284490.07271601079</v>
      </c>
      <c r="F23" s="22">
        <f t="shared" si="6"/>
        <v>288736.9878066004</v>
      </c>
      <c r="G23" s="22">
        <f t="shared" si="6"/>
        <v>293024.20099509537</v>
      </c>
      <c r="H23" s="22">
        <f t="shared" si="6"/>
        <v>297352.0946618024</v>
      </c>
      <c r="I23" s="22">
        <f t="shared" si="6"/>
        <v>301721.05481535569</v>
      </c>
      <c r="J23" s="22">
        <f t="shared" si="6"/>
        <v>306131.47112714552</v>
      </c>
      <c r="K23" s="22">
        <f t="shared" si="6"/>
        <v>310583.73696607322</v>
      </c>
      <c r="L23" s="22">
        <f t="shared" si="6"/>
        <v>315078.2494336362</v>
      </c>
      <c r="M23" s="22">
        <f t="shared" si="6"/>
        <v>319615.40939934581</v>
      </c>
      <c r="N23" s="22">
        <f t="shared" si="6"/>
        <v>324195.62153648108</v>
      </c>
      <c r="O23" s="22">
        <f t="shared" si="6"/>
        <v>328819.29435818212</v>
      </c>
    </row>
    <row r="24" spans="2:15" x14ac:dyDescent="0.25">
      <c r="B24" s="2">
        <f t="shared" si="5"/>
        <v>1670.8635136181304</v>
      </c>
      <c r="C24">
        <v>15</v>
      </c>
      <c r="D24" s="22">
        <f t="shared" si="3"/>
        <v>333626.1105467634</v>
      </c>
      <c r="E24" s="22">
        <f t="shared" si="6"/>
        <v>338478.53761883278</v>
      </c>
      <c r="F24" s="22">
        <f t="shared" si="6"/>
        <v>343377.00836661918</v>
      </c>
      <c r="G24" s="22">
        <f t="shared" si="6"/>
        <v>348321.9596890274</v>
      </c>
      <c r="H24" s="22">
        <f t="shared" si="6"/>
        <v>353313.83263060555</v>
      </c>
      <c r="I24" s="22">
        <f t="shared" si="6"/>
        <v>358353.07242088212</v>
      </c>
      <c r="J24" s="22">
        <f t="shared" si="6"/>
        <v>363440.12851407629</v>
      </c>
      <c r="K24" s="22">
        <f t="shared" si="6"/>
        <v>368575.45462918543</v>
      </c>
      <c r="L24" s="22">
        <f t="shared" si="6"/>
        <v>373759.50879045238</v>
      </c>
      <c r="M24" s="22">
        <f t="shared" si="6"/>
        <v>378992.75336821727</v>
      </c>
      <c r="N24" s="22">
        <f t="shared" si="6"/>
        <v>384275.65512015659</v>
      </c>
      <c r="O24" s="22">
        <f t="shared" si="6"/>
        <v>389608.68523291382</v>
      </c>
    </row>
    <row r="25" spans="2:15" x14ac:dyDescent="0.25">
      <c r="B25" s="2">
        <f t="shared" si="5"/>
        <v>1821.2412298437623</v>
      </c>
      <c r="C25">
        <v>16</v>
      </c>
      <c r="D25" s="22">
        <f t="shared" si="3"/>
        <v>395144.12398336176</v>
      </c>
      <c r="E25" s="22">
        <f t="shared" si="6"/>
        <v>400732.08736591478</v>
      </c>
      <c r="F25" s="22">
        <f t="shared" si="6"/>
        <v>406373.07377593085</v>
      </c>
      <c r="G25" s="22">
        <f t="shared" si="6"/>
        <v>412067.58633793838</v>
      </c>
      <c r="H25" s="22">
        <f t="shared" si="6"/>
        <v>417816.13295051019</v>
      </c>
      <c r="I25" s="22">
        <f t="shared" si="6"/>
        <v>423619.22633156349</v>
      </c>
      <c r="J25" s="22">
        <f t="shared" si="6"/>
        <v>429477.38406408962</v>
      </c>
      <c r="K25" s="22">
        <f t="shared" si="6"/>
        <v>435391.12864231784</v>
      </c>
      <c r="L25" s="22">
        <f t="shared" si="6"/>
        <v>441360.98751831689</v>
      </c>
      <c r="M25" s="22">
        <f t="shared" si="6"/>
        <v>447387.49314903899</v>
      </c>
      <c r="N25" s="22">
        <f t="shared" si="6"/>
        <v>453471.18304381007</v>
      </c>
      <c r="O25" s="22">
        <f t="shared" si="6"/>
        <v>459612.59981227084</v>
      </c>
    </row>
    <row r="26" spans="2:15" x14ac:dyDescent="0.25">
      <c r="B26" s="2">
        <f t="shared" si="5"/>
        <v>1985.152940529701</v>
      </c>
      <c r="C26">
        <v>17</v>
      </c>
      <c r="D26" s="22">
        <f t="shared" si="3"/>
        <v>465977.75824774074</v>
      </c>
      <c r="E26" s="22">
        <f t="shared" si="6"/>
        <v>472403.31435360061</v>
      </c>
      <c r="F26" s="22">
        <f t="shared" si="6"/>
        <v>478889.8412308385</v>
      </c>
      <c r="G26" s="22">
        <f t="shared" si="6"/>
        <v>485437.9174184791</v>
      </c>
      <c r="H26" s="22">
        <f t="shared" si="6"/>
        <v>492048.12694518414</v>
      </c>
      <c r="I26" s="22">
        <f t="shared" si="6"/>
        <v>498721.05938134226</v>
      </c>
      <c r="J26" s="22">
        <f t="shared" si="6"/>
        <v>505457.30989165354</v>
      </c>
      <c r="K26" s="22">
        <f t="shared" si="6"/>
        <v>512257.47928821266</v>
      </c>
      <c r="L26" s="22">
        <f t="shared" si="6"/>
        <v>519122.17408409581</v>
      </c>
      <c r="M26" s="22">
        <f t="shared" si="6"/>
        <v>526052.00654745626</v>
      </c>
      <c r="N26" s="22">
        <f t="shared" si="6"/>
        <v>533047.59475613292</v>
      </c>
      <c r="O26" s="22">
        <f t="shared" si="6"/>
        <v>540109.5626527773</v>
      </c>
    </row>
    <row r="27" spans="2:15" x14ac:dyDescent="0.25">
      <c r="B27" s="2">
        <f t="shared" si="5"/>
        <v>2163.8167051773744</v>
      </c>
      <c r="C27">
        <v>18</v>
      </c>
      <c r="D27" s="22">
        <f t="shared" si="3"/>
        <v>547418.89916861895</v>
      </c>
      <c r="E27" s="22">
        <f t="shared" si="6"/>
        <v>554797.59246514866</v>
      </c>
      <c r="F27" s="22">
        <f t="shared" si="6"/>
        <v>562246.30065449688</v>
      </c>
      <c r="G27" s="22">
        <f t="shared" si="6"/>
        <v>569765.68809348391</v>
      </c>
      <c r="H27" s="22">
        <f t="shared" si="6"/>
        <v>577356.42544287443</v>
      </c>
      <c r="I27" s="22">
        <f t="shared" si="6"/>
        <v>585019.18972719414</v>
      </c>
      <c r="J27" s="22">
        <f t="shared" si="6"/>
        <v>592754.66439511429</v>
      </c>
      <c r="K27" s="22">
        <f t="shared" si="6"/>
        <v>600563.53938040906</v>
      </c>
      <c r="L27" s="22">
        <f t="shared" si="6"/>
        <v>608446.51116349129</v>
      </c>
      <c r="M27" s="22">
        <f t="shared" si="6"/>
        <v>616404.28283353243</v>
      </c>
      <c r="N27" s="22">
        <f t="shared" si="6"/>
        <v>624437.56415117125</v>
      </c>
      <c r="O27" s="22">
        <f t="shared" si="6"/>
        <v>632547.07161181839</v>
      </c>
    </row>
    <row r="28" spans="2:15" x14ac:dyDescent="0.25">
      <c r="B28" s="2">
        <f t="shared" si="5"/>
        <v>2358.5602086433382</v>
      </c>
      <c r="C28">
        <v>19</v>
      </c>
      <c r="D28" s="22">
        <f t="shared" si="3"/>
        <v>640930.11989380664</v>
      </c>
      <c r="E28" s="22">
        <f t="shared" si="6"/>
        <v>649392.71318510338</v>
      </c>
      <c r="F28" s="22">
        <f t="shared" si="6"/>
        <v>657935.60627183074</v>
      </c>
      <c r="G28" s="22">
        <f t="shared" si="6"/>
        <v>666559.56110212044</v>
      </c>
      <c r="H28" s="22">
        <f t="shared" si="6"/>
        <v>675265.34685407195</v>
      </c>
      <c r="I28" s="22">
        <f t="shared" si="6"/>
        <v>684053.74000435648</v>
      </c>
      <c r="J28" s="22">
        <f t="shared" si="6"/>
        <v>692925.5243974718</v>
      </c>
      <c r="K28" s="22">
        <f t="shared" si="6"/>
        <v>701881.49131565366</v>
      </c>
      <c r="L28" s="22">
        <f t="shared" si="6"/>
        <v>710922.43954945111</v>
      </c>
      <c r="M28" s="22">
        <f t="shared" si="6"/>
        <v>720049.17546897137</v>
      </c>
      <c r="N28" s="22">
        <f t="shared" si="6"/>
        <v>729262.51309580053</v>
      </c>
      <c r="O28" s="22">
        <f t="shared" si="6"/>
        <v>738563.27417560713</v>
      </c>
    </row>
    <row r="29" spans="2:15" x14ac:dyDescent="0.25">
      <c r="B29" s="2">
        <f t="shared" si="5"/>
        <v>2570.8306274212387</v>
      </c>
      <c r="C29">
        <v>20</v>
      </c>
      <c r="D29" s="22">
        <f t="shared" si="3"/>
        <v>748166.57286026189</v>
      </c>
      <c r="E29" s="22">
        <f t="shared" si="6"/>
        <v>757860.99525762431</v>
      </c>
      <c r="F29" s="22">
        <f t="shared" si="6"/>
        <v>767647.40602173563</v>
      </c>
      <c r="G29" s="22">
        <f t="shared" si="6"/>
        <v>777526.67801116046</v>
      </c>
      <c r="H29" s="22">
        <f t="shared" si="6"/>
        <v>787499.69236683729</v>
      </c>
      <c r="I29" s="22">
        <f t="shared" si="6"/>
        <v>797567.33859066886</v>
      </c>
      <c r="J29" s="22">
        <f t="shared" si="6"/>
        <v>807730.51462485699</v>
      </c>
      <c r="K29" s="22">
        <f t="shared" si="6"/>
        <v>817990.1269319912</v>
      </c>
      <c r="L29" s="22">
        <f t="shared" si="6"/>
        <v>828347.0905758969</v>
      </c>
      <c r="M29" s="22">
        <f t="shared" si="6"/>
        <v>838802.32930325065</v>
      </c>
      <c r="N29" s="22">
        <f t="shared" si="6"/>
        <v>849356.77562596987</v>
      </c>
      <c r="O29" s="22">
        <f t="shared" si="6"/>
        <v>860011.37090438453</v>
      </c>
    </row>
    <row r="30" spans="2:15" x14ac:dyDescent="0.25">
      <c r="B30" s="2">
        <f t="shared" si="5"/>
        <v>2802.2053838891502</v>
      </c>
      <c r="C30">
        <v>21</v>
      </c>
      <c r="D30" s="22">
        <f t="shared" si="3"/>
        <v>871000.63565482013</v>
      </c>
      <c r="E30" s="22">
        <f t="shared" si="6"/>
        <v>882094.17526297597</v>
      </c>
      <c r="F30" s="22">
        <f t="shared" si="6"/>
        <v>893292.97917138517</v>
      </c>
      <c r="G30" s="22">
        <f t="shared" si="6"/>
        <v>904598.04621119634</v>
      </c>
      <c r="H30" s="22">
        <f t="shared" si="6"/>
        <v>916010.38469125982</v>
      </c>
      <c r="I30" s="22">
        <f t="shared" si="6"/>
        <v>927531.01248805993</v>
      </c>
      <c r="J30" s="22">
        <f t="shared" si="6"/>
        <v>939160.95713650039</v>
      </c>
      <c r="K30" s="22">
        <f t="shared" si="6"/>
        <v>950901.25592155056</v>
      </c>
      <c r="L30" s="22">
        <f t="shared" si="6"/>
        <v>962752.95597076218</v>
      </c>
      <c r="M30" s="22">
        <f t="shared" si="6"/>
        <v>974717.11434766359</v>
      </c>
      <c r="N30" s="22">
        <f t="shared" si="6"/>
        <v>986794.79814603995</v>
      </c>
      <c r="O30" s="22">
        <f t="shared" si="6"/>
        <v>998987.08458510845</v>
      </c>
    </row>
    <row r="31" spans="2:15" x14ac:dyDescent="0.25">
      <c r="B31" s="2">
        <f t="shared" si="5"/>
        <v>3054.4038684391739</v>
      </c>
      <c r="C31">
        <v>22</v>
      </c>
      <c r="D31" s="22">
        <f t="shared" si="3"/>
        <v>1011549.6526493446</v>
      </c>
      <c r="E31" s="22">
        <f t="shared" si="6"/>
        <v>1024231.424320669</v>
      </c>
      <c r="F31" s="22">
        <f t="shared" si="6"/>
        <v>1037033.5306974263</v>
      </c>
      <c r="G31" s="22">
        <f t="shared" si="6"/>
        <v>1049957.1136107191</v>
      </c>
      <c r="H31" s="22">
        <f t="shared" si="6"/>
        <v>1063003.325726249</v>
      </c>
      <c r="I31" s="22">
        <f t="shared" si="6"/>
        <v>1076173.330647124</v>
      </c>
      <c r="J31" s="22">
        <f t="shared" si="6"/>
        <v>1089468.3030176405</v>
      </c>
      <c r="K31" s="22">
        <f t="shared" si="6"/>
        <v>1102889.4286280519</v>
      </c>
      <c r="L31" s="22">
        <f t="shared" si="6"/>
        <v>1116437.9045203293</v>
      </c>
      <c r="M31" s="22">
        <f t="shared" si="6"/>
        <v>1130114.9390949279</v>
      </c>
      <c r="N31" s="22">
        <f t="shared" si="6"/>
        <v>1143921.7522185638</v>
      </c>
      <c r="O31" s="22">
        <f t="shared" si="6"/>
        <v>1157859.5753330165</v>
      </c>
    </row>
    <row r="32" spans="2:15" x14ac:dyDescent="0.25">
      <c r="B32" s="2">
        <f t="shared" si="5"/>
        <v>3329.3002165987</v>
      </c>
      <c r="C32">
        <v>23</v>
      </c>
      <c r="D32" s="22">
        <f t="shared" si="3"/>
        <v>1172207.1563476468</v>
      </c>
      <c r="E32" s="22">
        <f t="shared" si="6"/>
        <v>1186690.8785876371</v>
      </c>
      <c r="F32" s="22">
        <f t="shared" si="6"/>
        <v>1201312.0338688847</v>
      </c>
      <c r="G32" s="22">
        <f t="shared" si="6"/>
        <v>1216071.9262650604</v>
      </c>
      <c r="H32" s="22">
        <f t="shared" ref="H32:O32" si="7">(G32+$B32)*(1+$D$1)</f>
        <v>1230971.8722239202</v>
      </c>
      <c r="I32" s="22">
        <f t="shared" si="7"/>
        <v>1246013.20068472</v>
      </c>
      <c r="J32" s="22">
        <f t="shared" si="7"/>
        <v>1261197.2531967454</v>
      </c>
      <c r="K32" s="22">
        <f t="shared" si="7"/>
        <v>1276525.3840389652</v>
      </c>
      <c r="L32" s="22">
        <f t="shared" si="7"/>
        <v>1291998.9603408212</v>
      </c>
      <c r="M32" s="22">
        <f t="shared" si="7"/>
        <v>1307619.3622041629</v>
      </c>
      <c r="N32" s="22">
        <f t="shared" si="7"/>
        <v>1323387.9828263407</v>
      </c>
      <c r="O32" s="22">
        <f t="shared" si="7"/>
        <v>1339306.2286244663</v>
      </c>
    </row>
    <row r="33" spans="2:15" x14ac:dyDescent="0.25">
      <c r="B33" s="2">
        <f t="shared" si="5"/>
        <v>3628.9372360925831</v>
      </c>
      <c r="C33">
        <v>24</v>
      </c>
      <c r="D33" s="22">
        <f t="shared" si="3"/>
        <v>1355677.9995739795</v>
      </c>
      <c r="E33" s="22">
        <f t="shared" si="6"/>
        <v>1372205.1188680052</v>
      </c>
      <c r="F33" s="22">
        <f t="shared" ref="F33:O33" si="8">(E33+$B33)*(1+$D$1)</f>
        <v>1388889.060574817</v>
      </c>
      <c r="G33" s="22">
        <f t="shared" si="8"/>
        <v>1405731.3127498175</v>
      </c>
      <c r="H33" s="22">
        <f t="shared" si="8"/>
        <v>1422733.3775682584</v>
      </c>
      <c r="I33" s="22">
        <f t="shared" si="8"/>
        <v>1439896.7714592221</v>
      </c>
      <c r="J33" s="22">
        <f t="shared" si="8"/>
        <v>1457223.0252408716</v>
      </c>
      <c r="K33" s="22">
        <f t="shared" si="8"/>
        <v>1474713.6842569874</v>
      </c>
      <c r="L33" s="22">
        <f t="shared" si="8"/>
        <v>1492370.3085147964</v>
      </c>
      <c r="M33" s="22">
        <f t="shared" si="8"/>
        <v>1510194.4728241116</v>
      </c>
      <c r="N33" s="22">
        <f t="shared" si="8"/>
        <v>1528187.7669377897</v>
      </c>
      <c r="O33" s="22">
        <f t="shared" si="8"/>
        <v>1546351.7956935237</v>
      </c>
    </row>
    <row r="34" spans="2:15" x14ac:dyDescent="0.25">
      <c r="B34" s="2">
        <f t="shared" si="5"/>
        <v>3955.5415873409161</v>
      </c>
      <c r="C34">
        <v>25</v>
      </c>
      <c r="D34" s="22">
        <f t="shared" si="3"/>
        <v>1565017.8825892876</v>
      </c>
      <c r="E34" s="22">
        <f t="shared" si="6"/>
        <v>1583861.0881185043</v>
      </c>
      <c r="F34" s="22">
        <f t="shared" ref="F34:O34" si="9">(E34+$B34)*(1+$D$1)</f>
        <v>1602883.0929232114</v>
      </c>
      <c r="G34" s="22">
        <f t="shared" si="9"/>
        <v>1622085.593592711</v>
      </c>
      <c r="H34" s="22">
        <f t="shared" si="9"/>
        <v>1641470.3028148897</v>
      </c>
      <c r="I34" s="22">
        <f t="shared" si="9"/>
        <v>1661038.9495289747</v>
      </c>
      <c r="J34" s="22">
        <f t="shared" si="9"/>
        <v>1680793.2790797397</v>
      </c>
      <c r="K34" s="22">
        <f t="shared" si="9"/>
        <v>1700735.0533731736</v>
      </c>
      <c r="L34" s="22">
        <f t="shared" si="9"/>
        <v>1720866.0510336258</v>
      </c>
      <c r="M34" s="22">
        <f t="shared" si="9"/>
        <v>1741188.0675624448</v>
      </c>
      <c r="N34" s="22">
        <f t="shared" si="9"/>
        <v>1761702.9154981188</v>
      </c>
      <c r="O34" s="22">
        <f t="shared" si="9"/>
        <v>1782412.4245779391</v>
      </c>
    </row>
    <row r="35" spans="2:15" x14ac:dyDescent="0.25">
      <c r="B35" s="2">
        <f t="shared" si="5"/>
        <v>4311.5403302015984</v>
      </c>
      <c r="C35">
        <v>26</v>
      </c>
      <c r="D35" s="22">
        <f t="shared" si="3"/>
        <v>1803677.8186424114</v>
      </c>
      <c r="E35" s="22">
        <f t="shared" si="6"/>
        <v>1825144.9956278338</v>
      </c>
      <c r="F35" s="22">
        <f t="shared" ref="F35:O35" si="10">(E35+$B35)*(1+$D$1)</f>
        <v>1846815.8702105607</v>
      </c>
      <c r="G35" s="22">
        <f t="shared" si="10"/>
        <v>1868692.3752349145</v>
      </c>
      <c r="H35" s="22">
        <f t="shared" si="10"/>
        <v>1890776.4618855768</v>
      </c>
      <c r="I35" s="22">
        <f t="shared" si="10"/>
        <v>1913070.0998616167</v>
      </c>
      <c r="J35" s="22">
        <f t="shared" si="10"/>
        <v>1935575.2775521697</v>
      </c>
      <c r="K35" s="22">
        <f t="shared" si="10"/>
        <v>1958294.0022137845</v>
      </c>
      <c r="L35" s="22">
        <f t="shared" si="10"/>
        <v>1981228.300149451</v>
      </c>
      <c r="M35" s="22">
        <f t="shared" si="10"/>
        <v>2004380.216889329</v>
      </c>
      <c r="N35" s="22">
        <f t="shared" si="10"/>
        <v>2027751.8173731905</v>
      </c>
      <c r="O35" s="22">
        <f t="shared" si="10"/>
        <v>2051345.1861345931</v>
      </c>
    </row>
    <row r="36" spans="2:15" x14ac:dyDescent="0.25">
      <c r="B36" s="2">
        <f t="shared" si="5"/>
        <v>4699.5789599197424</v>
      </c>
      <c r="C36">
        <v>27</v>
      </c>
      <c r="D36" s="22">
        <f t="shared" si="3"/>
        <v>2075554.1481347282</v>
      </c>
      <c r="E36" s="22">
        <f t="shared" si="6"/>
        <v>2099992.8239624435</v>
      </c>
      <c r="F36" s="22">
        <f t="shared" ref="F36:O36" si="11">(E36+$B36)*(1+$D$1)</f>
        <v>2124663.3933246834</v>
      </c>
      <c r="G36" s="22">
        <f t="shared" si="11"/>
        <v>2149568.0566111798</v>
      </c>
      <c r="H36" s="22">
        <f t="shared" si="11"/>
        <v>2174709.0350907072</v>
      </c>
      <c r="I36" s="22">
        <f t="shared" si="11"/>
        <v>2200088.5711091999</v>
      </c>
      <c r="J36" s="22">
        <f t="shared" si="11"/>
        <v>2225708.9282897478</v>
      </c>
      <c r="K36" s="22">
        <f t="shared" si="11"/>
        <v>2251572.391734492</v>
      </c>
      <c r="L36" s="22">
        <f t="shared" si="11"/>
        <v>2277681.2682284345</v>
      </c>
      <c r="M36" s="22">
        <f t="shared" si="11"/>
        <v>2304037.8864451824</v>
      </c>
      <c r="N36" s="22">
        <f t="shared" si="11"/>
        <v>2330644.5971546448</v>
      </c>
      <c r="O36" s="22">
        <f t="shared" si="11"/>
        <v>2357503.7734327</v>
      </c>
    </row>
    <row r="37" spans="2:15" x14ac:dyDescent="0.25">
      <c r="B37" s="2">
        <f t="shared" si="5"/>
        <v>5122.5410663125194</v>
      </c>
      <c r="C37">
        <v>28</v>
      </c>
      <c r="D37" s="22">
        <f t="shared" si="3"/>
        <v>2385044.786379091</v>
      </c>
      <c r="E37" s="22">
        <f t="shared" si="6"/>
        <v>2412847.130294539</v>
      </c>
      <c r="F37" s="22">
        <f t="shared" ref="F37:O37" si="12">(E37+$B37)*(1+$D$1)</f>
        <v>2440913.2848944967</v>
      </c>
      <c r="G37" s="22">
        <f t="shared" si="12"/>
        <v>2469245.7534239232</v>
      </c>
      <c r="H37" s="22">
        <f t="shared" si="12"/>
        <v>2497847.062880551</v>
      </c>
      <c r="I37" s="22">
        <f t="shared" si="12"/>
        <v>2526719.7642402709</v>
      </c>
      <c r="J37" s="22">
        <f t="shared" si="12"/>
        <v>2555866.4326846553</v>
      </c>
      <c r="K37" s="22">
        <f t="shared" si="12"/>
        <v>2585289.6678306414</v>
      </c>
      <c r="L37" s="22">
        <f t="shared" si="12"/>
        <v>2614992.0939623932</v>
      </c>
      <c r="M37" s="22">
        <f t="shared" si="12"/>
        <v>2644976.3602653639</v>
      </c>
      <c r="N37" s="22">
        <f t="shared" si="12"/>
        <v>2675245.1410625791</v>
      </c>
      <c r="O37" s="22">
        <f t="shared" si="12"/>
        <v>2705801.1360531612</v>
      </c>
    </row>
    <row r="38" spans="2:15" x14ac:dyDescent="0.25">
      <c r="B38" s="2">
        <f t="shared" si="5"/>
        <v>5583.5697622806465</v>
      </c>
      <c r="C38">
        <v>29</v>
      </c>
      <c r="D38" s="22">
        <f t="shared" si="3"/>
        <v>2737112.4738549199</v>
      </c>
      <c r="E38" s="22">
        <f t="shared" si="6"/>
        <v>2768720.9184575845</v>
      </c>
      <c r="F38" s="22">
        <f t="shared" ref="F38:O38" si="13">(E38+$B38)*(1+$D$1)</f>
        <v>2800629.2890460677</v>
      </c>
      <c r="G38" s="22">
        <f t="shared" si="13"/>
        <v>2832840.431555945</v>
      </c>
      <c r="H38" s="22">
        <f t="shared" si="13"/>
        <v>2865357.2189272852</v>
      </c>
      <c r="I38" s="22">
        <f t="shared" si="13"/>
        <v>2898182.5513608898</v>
      </c>
      <c r="J38" s="22">
        <f t="shared" si="13"/>
        <v>2931319.3565769657</v>
      </c>
      <c r="K38" s="22">
        <f t="shared" si="13"/>
        <v>2964770.5900762505</v>
      </c>
      <c r="L38" s="22">
        <f t="shared" si="13"/>
        <v>2998539.2354036164</v>
      </c>
      <c r="M38" s="22">
        <f t="shared" si="13"/>
        <v>3032628.304414175</v>
      </c>
      <c r="N38" s="22">
        <f t="shared" si="13"/>
        <v>3067040.8375419076</v>
      </c>
      <c r="O38" s="22">
        <f t="shared" si="13"/>
        <v>3101779.9040708435</v>
      </c>
    </row>
    <row r="39" spans="2:15" x14ac:dyDescent="0.25">
      <c r="B39" s="2">
        <f t="shared" si="5"/>
        <v>6086.0910408859054</v>
      </c>
      <c r="C39">
        <v>30</v>
      </c>
      <c r="D39" s="22">
        <f t="shared" si="3"/>
        <v>3137355.8920077765</v>
      </c>
      <c r="E39" s="22">
        <f t="shared" si="6"/>
        <v>3173269.4531276864</v>
      </c>
      <c r="F39" s="22">
        <f t="shared" ref="F39:O39" si="14">(E39+$B39)*(1+$D$1)</f>
        <v>3209523.7905926066</v>
      </c>
      <c r="G39" s="22">
        <f t="shared" si="14"/>
        <v>3246122.1379587119</v>
      </c>
      <c r="H39" s="22">
        <f t="shared" si="14"/>
        <v>3283067.7594647221</v>
      </c>
      <c r="I39" s="22">
        <f t="shared" si="14"/>
        <v>3320363.9503230425</v>
      </c>
      <c r="J39" s="22">
        <f t="shared" si="14"/>
        <v>3358014.0370136658</v>
      </c>
      <c r="K39" s="22">
        <f t="shared" si="14"/>
        <v>3396021.3775808658</v>
      </c>
      <c r="L39" s="22">
        <f t="shared" si="14"/>
        <v>3434389.3619327019</v>
      </c>
      <c r="M39" s="22">
        <f t="shared" si="14"/>
        <v>3473121.4121433701</v>
      </c>
      <c r="N39" s="22">
        <f t="shared" si="14"/>
        <v>3512220.9827584191</v>
      </c>
      <c r="O39" s="22">
        <f t="shared" si="14"/>
        <v>3551691.5611028657</v>
      </c>
    </row>
    <row r="40" spans="2:15" x14ac:dyDescent="0.25">
      <c r="B40" s="2">
        <f t="shared" si="5"/>
        <v>6633.8392345656375</v>
      </c>
      <c r="C40">
        <v>31</v>
      </c>
      <c r="D40" s="22">
        <f t="shared" si="3"/>
        <v>3592089.6132551008</v>
      </c>
      <c r="E40" s="22">
        <f t="shared" si="6"/>
        <v>3632870.994159169</v>
      </c>
      <c r="F40" s="22">
        <f t="shared" ref="F40:O40" si="15">(E40+$B40)*(1+$D$1)</f>
        <v>3674039.3411422223</v>
      </c>
      <c r="G40" s="22">
        <f t="shared" si="15"/>
        <v>3715598.3260452566</v>
      </c>
      <c r="H40" s="22">
        <f t="shared" si="15"/>
        <v>3757551.6555506075</v>
      </c>
      <c r="I40" s="22">
        <f t="shared" si="15"/>
        <v>3799903.071512551</v>
      </c>
      <c r="J40" s="22">
        <f t="shared" si="15"/>
        <v>3842656.3512910437</v>
      </c>
      <c r="K40" s="22">
        <f t="shared" si="15"/>
        <v>3885815.3080886286</v>
      </c>
      <c r="L40" s="22">
        <f t="shared" si="15"/>
        <v>3929383.7912905384</v>
      </c>
      <c r="M40" s="22">
        <f t="shared" si="15"/>
        <v>3973365.686808025</v>
      </c>
      <c r="N40" s="22">
        <f t="shared" si="15"/>
        <v>4017764.9174249475</v>
      </c>
      <c r="O40" s="22">
        <f t="shared" si="15"/>
        <v>4062585.4431476491</v>
      </c>
    </row>
    <row r="41" spans="2:15" x14ac:dyDescent="0.25">
      <c r="B41" s="2">
        <f t="shared" si="5"/>
        <v>7230.8847656765456</v>
      </c>
      <c r="C41">
        <v>32</v>
      </c>
      <c r="D41" s="22">
        <f t="shared" si="3"/>
        <v>4108433.9723306806</v>
      </c>
      <c r="E41" s="22">
        <f t="shared" si="6"/>
        <v>4154717.5487134848</v>
      </c>
      <c r="F41" s="22">
        <f t="shared" ref="F41:O41" si="16">(E41+$B41)*(1+$D$1)</f>
        <v>4201440.3003688576</v>
      </c>
      <c r="G41" s="22">
        <f t="shared" si="16"/>
        <v>4248606.3945400212</v>
      </c>
      <c r="H41" s="22">
        <f t="shared" si="16"/>
        <v>4296220.0380123081</v>
      </c>
      <c r="I41" s="22">
        <f t="shared" si="16"/>
        <v>4344285.477488365</v>
      </c>
      <c r="J41" s="22">
        <f t="shared" si="16"/>
        <v>4392806.9999669204</v>
      </c>
      <c r="K41" s="22">
        <f t="shared" si="16"/>
        <v>4441788.9331251448</v>
      </c>
      <c r="L41" s="22">
        <f t="shared" si="16"/>
        <v>4491235.6457046438</v>
      </c>
      <c r="M41" s="22">
        <f t="shared" si="16"/>
        <v>4541151.5479011051</v>
      </c>
      <c r="N41" s="22">
        <f t="shared" si="16"/>
        <v>4591541.0917576514</v>
      </c>
      <c r="O41" s="22">
        <f t="shared" si="16"/>
        <v>4642408.7715619206</v>
      </c>
    </row>
    <row r="42" spans="2:15" x14ac:dyDescent="0.25">
      <c r="B42" s="2">
        <f t="shared" si="5"/>
        <v>7881.6643945874357</v>
      </c>
      <c r="C42">
        <v>33</v>
      </c>
      <c r="D42" s="22">
        <f t="shared" si="3"/>
        <v>4694416.0789889712</v>
      </c>
      <c r="E42" s="22">
        <f t="shared" si="6"/>
        <v>4746916.8729872825</v>
      </c>
      <c r="F42" s="22">
        <f t="shared" ref="F42:O42" si="17">(E42+$B42)*(1+$D$1)</f>
        <v>4799915.8361487444</v>
      </c>
      <c r="G42" s="22">
        <f t="shared" si="17"/>
        <v>4853417.6954973936</v>
      </c>
      <c r="H42" s="22">
        <f t="shared" si="17"/>
        <v>4907427.222911017</v>
      </c>
      <c r="I42" s="22">
        <f t="shared" si="17"/>
        <v>4961949.2355467631</v>
      </c>
      <c r="J42" s="22">
        <f t="shared" si="17"/>
        <v>5016988.5962707866</v>
      </c>
      <c r="K42" s="22">
        <f t="shared" si="17"/>
        <v>5072550.2140919715</v>
      </c>
      <c r="L42" s="22">
        <f t="shared" si="17"/>
        <v>5128639.0445997724</v>
      </c>
      <c r="M42" s="22">
        <f t="shared" si="17"/>
        <v>5185260.0904062046</v>
      </c>
      <c r="N42" s="22">
        <f t="shared" si="17"/>
        <v>5242418.4015920339</v>
      </c>
      <c r="O42" s="22">
        <f t="shared" si="17"/>
        <v>5300119.0761571955</v>
      </c>
    </row>
    <row r="43" spans="2:15" x14ac:dyDescent="0.25">
      <c r="B43" s="2">
        <f t="shared" si="5"/>
        <v>8591.0141901003062</v>
      </c>
      <c r="C43">
        <v>34</v>
      </c>
      <c r="D43" s="22">
        <f t="shared" si="3"/>
        <v>5359083.3411443327</v>
      </c>
      <c r="E43" s="22">
        <f t="shared" si="6"/>
        <v>5418607.1058324724</v>
      </c>
      <c r="F43" s="22">
        <f t="shared" ref="F43:O43" si="18">(E43+$B43)*(1+$D$1)</f>
        <v>5478695.6791984253</v>
      </c>
      <c r="G43" s="22">
        <f t="shared" si="18"/>
        <v>5539354.4205947816</v>
      </c>
      <c r="H43" s="22">
        <f t="shared" si="18"/>
        <v>5600588.7402279209</v>
      </c>
      <c r="I43" s="22">
        <f t="shared" si="18"/>
        <v>5662404.0996405492</v>
      </c>
      <c r="J43" s="22">
        <f t="shared" si="18"/>
        <v>5724806.0121988207</v>
      </c>
      <c r="K43" s="22">
        <f t="shared" si="18"/>
        <v>5787800.0435840795</v>
      </c>
      <c r="L43" s="22">
        <f t="shared" si="18"/>
        <v>5851391.8122892678</v>
      </c>
      <c r="M43" s="22">
        <f t="shared" si="18"/>
        <v>5915586.990120043</v>
      </c>
      <c r="N43" s="22">
        <f t="shared" si="18"/>
        <v>5980391.3027006537</v>
      </c>
      <c r="O43" s="22">
        <f t="shared" si="18"/>
        <v>6045810.5299846092</v>
      </c>
    </row>
    <row r="44" spans="2:15" x14ac:dyDescent="0.25">
      <c r="B44" s="2">
        <f t="shared" si="5"/>
        <v>9364.2054672093345</v>
      </c>
      <c r="C44">
        <v>35</v>
      </c>
      <c r="D44" s="22">
        <f t="shared" si="3"/>
        <v>6112631.0346992398</v>
      </c>
      <c r="E44" s="22">
        <f t="shared" si="6"/>
        <v>6180085.5853468915</v>
      </c>
      <c r="F44" s="22">
        <f t="shared" ref="F44:O44" si="19">(E44+$B44)*(1+$D$1)</f>
        <v>6248180.1982581345</v>
      </c>
      <c r="G44" s="22">
        <f t="shared" si="19"/>
        <v>6316920.9468512526</v>
      </c>
      <c r="H44" s="22">
        <f t="shared" si="19"/>
        <v>6386313.9621739388</v>
      </c>
      <c r="I44" s="22">
        <f t="shared" si="19"/>
        <v>6456365.433450128</v>
      </c>
      <c r="J44" s="22">
        <f t="shared" si="19"/>
        <v>6527081.6086320207</v>
      </c>
      <c r="K44" s="22">
        <f t="shared" si="19"/>
        <v>6598468.7949573398</v>
      </c>
      <c r="L44" s="22">
        <f t="shared" si="19"/>
        <v>6670533.3595118821</v>
      </c>
      <c r="M44" s="22">
        <f t="shared" si="19"/>
        <v>6743281.7297974033</v>
      </c>
      <c r="N44" s="22">
        <f t="shared" si="19"/>
        <v>6816720.394304892</v>
      </c>
      <c r="O44" s="22">
        <f t="shared" si="19"/>
        <v>6890855.9030932849</v>
      </c>
    </row>
    <row r="45" spans="2:15" x14ac:dyDescent="0.25">
      <c r="B45" s="2">
        <f t="shared" si="5"/>
        <v>10206.983959258176</v>
      </c>
      <c r="C45">
        <v>36</v>
      </c>
      <c r="D45" s="22">
        <f t="shared" si="3"/>
        <v>6966545.6438163212</v>
      </c>
      <c r="E45" s="22">
        <f t="shared" si="6"/>
        <v>7042953.5888163503</v>
      </c>
      <c r="F45" s="22">
        <f t="shared" ref="F45:O45" si="20">(E45+$B45)*(1+$D$1)</f>
        <v>7120086.5529850414</v>
      </c>
      <c r="G45" s="22">
        <f t="shared" si="20"/>
        <v>7197951.4158791602</v>
      </c>
      <c r="H45" s="22">
        <f t="shared" si="20"/>
        <v>7276555.1223341608</v>
      </c>
      <c r="I45" s="22">
        <f t="shared" si="20"/>
        <v>7355904.6830836041</v>
      </c>
      <c r="J45" s="22">
        <f t="shared" si="20"/>
        <v>7436007.1753844488</v>
      </c>
      <c r="K45" s="22">
        <f t="shared" si="20"/>
        <v>7516869.7436482804</v>
      </c>
      <c r="L45" s="22">
        <f t="shared" si="20"/>
        <v>7598499.600078526</v>
      </c>
      <c r="M45" s="22">
        <f t="shared" si="20"/>
        <v>7680904.0253137173</v>
      </c>
      <c r="N45" s="22">
        <f t="shared" si="20"/>
        <v>7764090.3690768592</v>
      </c>
      <c r="O45" s="22">
        <f t="shared" si="20"/>
        <v>7848066.0508309547</v>
      </c>
    </row>
    <row r="46" spans="2:15" x14ac:dyDescent="0.25">
      <c r="B46" s="2">
        <f t="shared" si="5"/>
        <v>11125.612515591412</v>
      </c>
      <c r="C46">
        <v>37</v>
      </c>
      <c r="D46" s="22">
        <f t="shared" si="3"/>
        <v>7933765.9056732422</v>
      </c>
      <c r="E46" s="22">
        <f t="shared" si="6"/>
        <v>8020278.9486926524</v>
      </c>
      <c r="F46" s="22">
        <f t="shared" ref="F46:O46" si="21">(E46+$B46)*(1+$D$1)</f>
        <v>8107612.8960634144</v>
      </c>
      <c r="G46" s="22">
        <f t="shared" si="21"/>
        <v>8195775.5371769369</v>
      </c>
      <c r="H46" s="22">
        <f t="shared" si="21"/>
        <v>8284774.7353365514</v>
      </c>
      <c r="I46" s="22">
        <f t="shared" si="21"/>
        <v>8374618.4284588471</v>
      </c>
      <c r="J46" s="22">
        <f t="shared" si="21"/>
        <v>8465314.6297816578</v>
      </c>
      <c r="K46" s="22">
        <f t="shared" si="21"/>
        <v>8556871.4285787754</v>
      </c>
      <c r="L46" s="22">
        <f t="shared" si="21"/>
        <v>8649296.9908814318</v>
      </c>
      <c r="M46" s="22">
        <f t="shared" si="21"/>
        <v>8742599.5602066405</v>
      </c>
      <c r="N46" s="22">
        <f t="shared" si="21"/>
        <v>8836787.4582924396</v>
      </c>
      <c r="O46" s="22">
        <f t="shared" si="21"/>
        <v>8931869.085840119</v>
      </c>
    </row>
    <row r="47" spans="2:15" x14ac:dyDescent="0.25">
      <c r="B47" s="2">
        <f t="shared" si="5"/>
        <v>12126.91764199464</v>
      </c>
      <c r="C47">
        <v>38</v>
      </c>
      <c r="D47" s="22">
        <f t="shared" si="3"/>
        <v>9028863.7295668945</v>
      </c>
      <c r="E47" s="22">
        <f t="shared" si="6"/>
        <v>9126778.7353837565</v>
      </c>
      <c r="F47" s="22">
        <f t="shared" ref="F47:O47" si="22">(E47+$B47)*(1+$D$1)</f>
        <v>9225622.8364160042</v>
      </c>
      <c r="G47" s="22">
        <f t="shared" si="22"/>
        <v>9325404.848655751</v>
      </c>
      <c r="H47" s="22">
        <f t="shared" si="22"/>
        <v>9426133.6717482377</v>
      </c>
      <c r="I47" s="22">
        <f t="shared" si="22"/>
        <v>9527818.2897855937</v>
      </c>
      <c r="J47" s="22">
        <f t="shared" si="22"/>
        <v>9630467.7721081376</v>
      </c>
      <c r="K47" s="22">
        <f t="shared" si="22"/>
        <v>9734091.2741132826</v>
      </c>
      <c r="L47" s="22">
        <f t="shared" si="22"/>
        <v>9838698.0380721111</v>
      </c>
      <c r="M47" s="22">
        <f t="shared" si="22"/>
        <v>9944297.3939537015</v>
      </c>
      <c r="N47" s="22">
        <f t="shared" si="22"/>
        <v>10050898.760257278</v>
      </c>
      <c r="O47" s="22">
        <f t="shared" si="22"/>
        <v>10158511.644852251</v>
      </c>
    </row>
    <row r="48" spans="2:15" x14ac:dyDescent="0.25">
      <c r="B48" s="2">
        <f t="shared" si="5"/>
        <v>13218.340229774158</v>
      </c>
      <c r="C48">
        <v>39</v>
      </c>
      <c r="D48" s="22">
        <f t="shared" si="3"/>
        <v>10268247.424696958</v>
      </c>
      <c r="E48" s="22">
        <f t="shared" si="6"/>
        <v>10379024.464634126</v>
      </c>
      <c r="F48" s="22">
        <f t="shared" ref="F48:O48" si="23">(E48+$B48)*(1+$D$1)</f>
        <v>10490852.644965164</v>
      </c>
      <c r="G48" s="22">
        <f t="shared" si="23"/>
        <v>10603741.939743616</v>
      </c>
      <c r="H48" s="22">
        <f t="shared" si="23"/>
        <v>10717702.41766475</v>
      </c>
      <c r="I48" s="22">
        <f t="shared" si="23"/>
        <v>10832744.242963603</v>
      </c>
      <c r="J48" s="22">
        <f t="shared" si="23"/>
        <v>10948877.676321534</v>
      </c>
      <c r="K48" s="22">
        <f t="shared" si="23"/>
        <v>11066113.075781381</v>
      </c>
      <c r="L48" s="22">
        <f t="shared" si="23"/>
        <v>11184460.897671305</v>
      </c>
      <c r="M48" s="22">
        <f t="shared" si="23"/>
        <v>11303931.697537402</v>
      </c>
      <c r="N48" s="22">
        <f t="shared" si="23"/>
        <v>11424536.131085157</v>
      </c>
      <c r="O48" s="22">
        <f t="shared" si="23"/>
        <v>11546284.955129839</v>
      </c>
    </row>
    <row r="49" spans="2:15" x14ac:dyDescent="0.25">
      <c r="B49" s="2">
        <f t="shared" si="5"/>
        <v>14407.990850453833</v>
      </c>
      <c r="C49">
        <v>40</v>
      </c>
      <c r="D49" s="22">
        <f t="shared" si="3"/>
        <v>11670389.967524996</v>
      </c>
      <c r="E49" s="22">
        <f t="shared" si="6"/>
        <v>11795672.586684914</v>
      </c>
      <c r="F49" s="22">
        <f t="shared" ref="F49:O49" si="24">(E49+$B49)*(1+$D$1)</f>
        <v>11922143.986676343</v>
      </c>
      <c r="G49" s="22">
        <f t="shared" si="24"/>
        <v>12049815.447594436</v>
      </c>
      <c r="H49" s="22">
        <f t="shared" si="24"/>
        <v>12178698.356568838</v>
      </c>
      <c r="I49" s="22">
        <f t="shared" si="24"/>
        <v>12308804.208779303</v>
      </c>
      <c r="J49" s="22">
        <f t="shared" si="24"/>
        <v>12440144.608480971</v>
      </c>
      <c r="K49" s="22">
        <f t="shared" si="24"/>
        <v>12572731.270039354</v>
      </c>
      <c r="L49" s="22">
        <f t="shared" si="24"/>
        <v>12706576.018975152</v>
      </c>
      <c r="M49" s="22">
        <f t="shared" si="24"/>
        <v>12841690.793018984</v>
      </c>
      <c r="N49" s="22">
        <f t="shared" si="24"/>
        <v>12978087.64317612</v>
      </c>
      <c r="O49" s="22">
        <f t="shared" si="24"/>
        <v>13115778.734801326</v>
      </c>
    </row>
    <row r="50" spans="2:15" x14ac:dyDescent="0.25">
      <c r="B50" s="2">
        <f t="shared" si="5"/>
        <v>15704.710026994679</v>
      </c>
      <c r="C50">
        <v>41</v>
      </c>
      <c r="D50" s="22">
        <f t="shared" si="3"/>
        <v>13256085.372160202</v>
      </c>
      <c r="E50" s="22">
        <f t="shared" si="6"/>
        <v>13397723.350148324</v>
      </c>
      <c r="F50" s="22">
        <f t="shared" ref="F50:O50" si="25">(E50+$B50)*(1+$D$1)</f>
        <v>13540705.301581249</v>
      </c>
      <c r="G50" s="22">
        <f t="shared" si="25"/>
        <v>13685043.979144702</v>
      </c>
      <c r="H50" s="22">
        <f t="shared" si="25"/>
        <v>13830752.256532006</v>
      </c>
      <c r="I50" s="22">
        <f t="shared" si="25"/>
        <v>13977843.129592294</v>
      </c>
      <c r="J50" s="22">
        <f t="shared" si="25"/>
        <v>14126329.717489617</v>
      </c>
      <c r="K50" s="22">
        <f t="shared" si="25"/>
        <v>14276225.263873061</v>
      </c>
      <c r="L50" s="22">
        <f t="shared" si="25"/>
        <v>14427543.138057955</v>
      </c>
      <c r="M50" s="22">
        <f t="shared" si="25"/>
        <v>14580296.83621829</v>
      </c>
      <c r="N50" s="22">
        <f t="shared" si="25"/>
        <v>14734499.982590459</v>
      </c>
      <c r="O50" s="22">
        <f t="shared" si="25"/>
        <v>14890166.330688415</v>
      </c>
    </row>
    <row r="51" spans="2:15" x14ac:dyDescent="0.25">
      <c r="B51" s="2">
        <f t="shared" si="5"/>
        <v>17118.133929424203</v>
      </c>
      <c r="C51">
        <v>42</v>
      </c>
      <c r="D51" s="22">
        <f t="shared" si="3"/>
        <v>15048736.600119524</v>
      </c>
      <c r="E51" s="22">
        <f t="shared" si="6"/>
        <v>15208811.510002846</v>
      </c>
      <c r="F51" s="22">
        <f t="shared" ref="F51:O51" si="26">(E51+$B51)*(1+$D$1)</f>
        <v>15370405.337560073</v>
      </c>
      <c r="G51" s="22">
        <f t="shared" si="26"/>
        <v>15533532.495486496</v>
      </c>
      <c r="H51" s="22">
        <f t="shared" si="26"/>
        <v>15698207.533236491</v>
      </c>
      <c r="I51" s="22">
        <f t="shared" si="26"/>
        <v>15864445.138321189</v>
      </c>
      <c r="J51" s="22">
        <f t="shared" si="26"/>
        <v>16032260.137618478</v>
      </c>
      <c r="K51" s="22">
        <f t="shared" si="26"/>
        <v>16201667.498695416</v>
      </c>
      <c r="L51" s="22">
        <f t="shared" si="26"/>
        <v>16372682.331143208</v>
      </c>
      <c r="M51" s="22">
        <f t="shared" si="26"/>
        <v>16545319.887924839</v>
      </c>
      <c r="N51" s="22">
        <f t="shared" si="26"/>
        <v>16719595.566735502</v>
      </c>
      <c r="O51" s="22">
        <f t="shared" si="26"/>
        <v>16895524.911375936</v>
      </c>
    </row>
    <row r="52" spans="2:15" x14ac:dyDescent="0.25">
      <c r="B52" s="2">
        <f t="shared" si="5"/>
        <v>18658.765983072382</v>
      </c>
      <c r="C52">
        <v>43</v>
      </c>
      <c r="D52" s="22">
        <f t="shared" si="3"/>
        <v>17074678.86393097</v>
      </c>
      <c r="E52" s="22">
        <f t="shared" si="6"/>
        <v>17255532.771245211</v>
      </c>
      <c r="F52" s="22">
        <f t="shared" ref="F52:O52" si="27">(E52+$B52)*(1+$D$1)</f>
        <v>17438102.763837367</v>
      </c>
      <c r="G52" s="22">
        <f t="shared" si="27"/>
        <v>17622405.125285301</v>
      </c>
      <c r="H52" s="22">
        <f t="shared" si="27"/>
        <v>17808456.293678369</v>
      </c>
      <c r="I52" s="22">
        <f t="shared" si="27"/>
        <v>17996272.863083556</v>
      </c>
      <c r="J52" s="22">
        <f t="shared" si="27"/>
        <v>18185871.585025512</v>
      </c>
      <c r="K52" s="22">
        <f t="shared" si="27"/>
        <v>18377269.369980637</v>
      </c>
      <c r="L52" s="22">
        <f t="shared" si="27"/>
        <v>18570483.288885336</v>
      </c>
      <c r="M52" s="22">
        <f t="shared" si="27"/>
        <v>18765530.574658602</v>
      </c>
      <c r="N52" s="22">
        <f t="shared" si="27"/>
        <v>18962428.623739023</v>
      </c>
      <c r="O52" s="22">
        <f t="shared" si="27"/>
        <v>19161194.997636393</v>
      </c>
    </row>
    <row r="53" spans="2:15" x14ac:dyDescent="0.25">
      <c r="B53" s="2">
        <f t="shared" si="5"/>
        <v>20338.054921548897</v>
      </c>
      <c r="C53">
        <v>44</v>
      </c>
      <c r="D53" s="22">
        <f t="shared" si="3"/>
        <v>19363542.647861525</v>
      </c>
      <c r="E53" s="22">
        <f t="shared" si="6"/>
        <v>19567810.333040442</v>
      </c>
      <c r="F53" s="22">
        <f t="shared" ref="F53:O53" si="28">(E53+$B53)*(1+$D$1)</f>
        <v>19774016.271987248</v>
      </c>
      <c r="G53" s="22">
        <f t="shared" si="28"/>
        <v>19982178.856390603</v>
      </c>
      <c r="H53" s="22">
        <f t="shared" si="28"/>
        <v>20192316.652454089</v>
      </c>
      <c r="I53" s="22">
        <f t="shared" si="28"/>
        <v>20404448.40255215</v>
      </c>
      <c r="J53" s="22">
        <f t="shared" si="28"/>
        <v>20618593.026901744</v>
      </c>
      <c r="K53" s="22">
        <f t="shared" si="28"/>
        <v>20834769.625249844</v>
      </c>
      <c r="L53" s="22">
        <f t="shared" si="28"/>
        <v>21052997.478576973</v>
      </c>
      <c r="M53" s="22">
        <f t="shared" si="28"/>
        <v>21273296.050816879</v>
      </c>
      <c r="N53" s="22">
        <f t="shared" si="28"/>
        <v>21495684.990592554</v>
      </c>
      <c r="O53" s="22">
        <f t="shared" si="28"/>
        <v>21720184.132968701</v>
      </c>
    </row>
    <row r="54" spans="2:15" x14ac:dyDescent="0.25">
      <c r="B54" s="2">
        <f t="shared" si="5"/>
        <v>22168.479864488301</v>
      </c>
      <c r="C54">
        <v>45</v>
      </c>
      <c r="D54" s="22">
        <f t="shared" si="3"/>
        <v>21948661.294687055</v>
      </c>
      <c r="E54" s="22">
        <f t="shared" si="6"/>
        <v>22179306.428883236</v>
      </c>
      <c r="F54" s="22">
        <f t="shared" ref="F54:O54" si="29">(E54+$B54)*(1+$D$1)</f>
        <v>22412140.106999174</v>
      </c>
      <c r="G54" s="22">
        <f t="shared" si="29"/>
        <v>22647183.095674951</v>
      </c>
      <c r="H54" s="22">
        <f t="shared" si="29"/>
        <v>22884456.358600996</v>
      </c>
      <c r="I54" s="22">
        <f t="shared" si="29"/>
        <v>23123981.058387861</v>
      </c>
      <c r="J54" s="22">
        <f t="shared" si="29"/>
        <v>23365778.55845372</v>
      </c>
      <c r="K54" s="22">
        <f t="shared" si="29"/>
        <v>23609870.424929805</v>
      </c>
      <c r="L54" s="22">
        <f t="shared" si="29"/>
        <v>23856278.428583898</v>
      </c>
      <c r="M54" s="22">
        <f t="shared" si="29"/>
        <v>24105024.54676209</v>
      </c>
      <c r="N54" s="22">
        <f t="shared" si="29"/>
        <v>24356130.965348955</v>
      </c>
      <c r="O54" s="22">
        <f t="shared" si="29"/>
        <v>24609620.080746334</v>
      </c>
    </row>
    <row r="55" spans="2:15" x14ac:dyDescent="0.25">
      <c r="B55" s="2">
        <f t="shared" si="5"/>
        <v>24163.643052292249</v>
      </c>
      <c r="C55">
        <v>46</v>
      </c>
      <c r="D55" s="22">
        <f t="shared" si="3"/>
        <v>24867528.596749052</v>
      </c>
      <c r="E55" s="22">
        <f t="shared" si="6"/>
        <v>25127884.353256185</v>
      </c>
      <c r="F55" s="22">
        <f t="shared" ref="F55:O55" si="30">(E55+$B55)*(1+$D$1)</f>
        <v>25390710.571626142</v>
      </c>
      <c r="G55" s="22">
        <f t="shared" si="30"/>
        <v>25656030.693559989</v>
      </c>
      <c r="H55" s="22">
        <f t="shared" si="30"/>
        <v>25923868.383192245</v>
      </c>
      <c r="I55" s="22">
        <f t="shared" si="30"/>
        <v>26194247.5292015</v>
      </c>
      <c r="J55" s="22">
        <f t="shared" si="30"/>
        <v>26467192.246941067</v>
      </c>
      <c r="K55" s="22">
        <f t="shared" si="30"/>
        <v>26742726.880589854</v>
      </c>
      <c r="L55" s="22">
        <f t="shared" si="30"/>
        <v>27020876.005323637</v>
      </c>
      <c r="M55" s="22">
        <f t="shared" si="30"/>
        <v>27301664.429506958</v>
      </c>
      <c r="N55" s="22">
        <f t="shared" si="30"/>
        <v>27585117.196905781</v>
      </c>
      <c r="O55" s="22">
        <f t="shared" si="30"/>
        <v>27871259.588921186</v>
      </c>
    </row>
    <row r="56" spans="2:15" x14ac:dyDescent="0.25">
      <c r="B56" s="2">
        <f t="shared" si="5"/>
        <v>26338.370926998552</v>
      </c>
      <c r="C56">
        <v>47</v>
      </c>
      <c r="D56" s="22">
        <f t="shared" si="3"/>
        <v>28162312.490261432</v>
      </c>
      <c r="E56" s="22">
        <f t="shared" si="6"/>
        <v>28456127.132315502</v>
      </c>
      <c r="F56" s="22">
        <f t="shared" ref="F56:O56" si="31">(E56+$B56)*(1+$D$1)</f>
        <v>28752729.720669173</v>
      </c>
      <c r="G56" s="22">
        <f t="shared" si="31"/>
        <v>29052146.709567592</v>
      </c>
      <c r="H56" s="22">
        <f t="shared" si="31"/>
        <v>29354404.804274764</v>
      </c>
      <c r="I56" s="22">
        <f t="shared" si="31"/>
        <v>29659530.963455416</v>
      </c>
      <c r="J56" s="22">
        <f t="shared" si="31"/>
        <v>29967552.401579458</v>
      </c>
      <c r="K56" s="22">
        <f t="shared" si="31"/>
        <v>30278496.59134927</v>
      </c>
      <c r="L56" s="22">
        <f t="shared" si="31"/>
        <v>30592391.26615002</v>
      </c>
      <c r="M56" s="22">
        <f t="shared" si="31"/>
        <v>30909264.422523223</v>
      </c>
      <c r="N56" s="22">
        <f t="shared" si="31"/>
        <v>31229144.32266378</v>
      </c>
      <c r="O56" s="22">
        <f t="shared" si="31"/>
        <v>31552059.496940706</v>
      </c>
    </row>
    <row r="57" spans="2:15" x14ac:dyDescent="0.25">
      <c r="B57" s="2">
        <f t="shared" si="5"/>
        <v>28708.824310428423</v>
      </c>
      <c r="C57">
        <v>48</v>
      </c>
      <c r="D57" s="22">
        <f t="shared" si="3"/>
        <v>31880431.692566529</v>
      </c>
      <c r="E57" s="22">
        <f t="shared" si="6"/>
        <v>32211919.743962117</v>
      </c>
      <c r="F57" s="22">
        <f t="shared" ref="F57:O57" si="32">(E57+$B57)*(1+$D$1)</f>
        <v>32546553.216837686</v>
      </c>
      <c r="G57" s="22">
        <f t="shared" si="32"/>
        <v>32884361.957446352</v>
      </c>
      <c r="H57" s="22">
        <f t="shared" si="32"/>
        <v>33225376.095246147</v>
      </c>
      <c r="I57" s="22">
        <f t="shared" si="32"/>
        <v>33569626.045587286</v>
      </c>
      <c r="J57" s="22">
        <f t="shared" si="32"/>
        <v>33917142.512424953</v>
      </c>
      <c r="K57" s="22">
        <f t="shared" si="32"/>
        <v>34267956.491057806</v>
      </c>
      <c r="L57" s="22">
        <f t="shared" si="32"/>
        <v>34622099.270892464</v>
      </c>
      <c r="M57" s="22">
        <f t="shared" si="32"/>
        <v>34979602.438234247</v>
      </c>
      <c r="N57" s="22">
        <f t="shared" si="32"/>
        <v>35340497.879104398</v>
      </c>
      <c r="O57" s="22">
        <f t="shared" si="32"/>
        <v>35704817.782083996</v>
      </c>
    </row>
    <row r="58" spans="2:15" x14ac:dyDescent="0.25">
      <c r="B58" s="2">
        <f t="shared" si="5"/>
        <v>31292.618498366985</v>
      </c>
      <c r="C58">
        <v>49</v>
      </c>
      <c r="D58" s="22">
        <f t="shared" si="3"/>
        <v>36075202.952460892</v>
      </c>
      <c r="E58" s="22">
        <f t="shared" si="6"/>
        <v>36449102.631025538</v>
      </c>
      <c r="F58" s="22">
        <f t="shared" ref="F58:O58" si="33">(E58+$B58)*(1+$D$1)</f>
        <v>36826550.166218385</v>
      </c>
      <c r="G58" s="22">
        <f t="shared" si="33"/>
        <v>37207579.22291635</v>
      </c>
      <c r="H58" s="22">
        <f t="shared" si="33"/>
        <v>37592223.785435379</v>
      </c>
      <c r="I58" s="22">
        <f t="shared" si="33"/>
        <v>37980518.160561562</v>
      </c>
      <c r="J58" s="22">
        <f t="shared" si="33"/>
        <v>38372496.980610982</v>
      </c>
      <c r="K58" s="22">
        <f t="shared" si="33"/>
        <v>38768195.206518598</v>
      </c>
      <c r="L58" s="22">
        <f t="shared" si="33"/>
        <v>39167648.130956426</v>
      </c>
      <c r="M58" s="22">
        <f t="shared" si="33"/>
        <v>39570891.381481364</v>
      </c>
      <c r="N58" s="22">
        <f t="shared" si="33"/>
        <v>39977960.923712797</v>
      </c>
      <c r="O58" s="22">
        <f t="shared" si="33"/>
        <v>40388893.064540446</v>
      </c>
    </row>
    <row r="59" spans="2:15" x14ac:dyDescent="0.25">
      <c r="B59" s="2">
        <f t="shared" si="5"/>
        <v>34108.954163220013</v>
      </c>
      <c r="C59">
        <v>50</v>
      </c>
      <c r="D59" s="22">
        <f t="shared" si="3"/>
        <v>40806567.514653377</v>
      </c>
      <c r="E59" s="22">
        <f t="shared" si="6"/>
        <v>41228205.1911375</v>
      </c>
      <c r="F59" s="22">
        <f t="shared" ref="F59:O59" si="34">(E59+$B59)*(1+$D$1)</f>
        <v>41653843.700227201</v>
      </c>
      <c r="G59" s="22">
        <f t="shared" si="34"/>
        <v>42083521.004994638</v>
      </c>
      <c r="H59" s="22">
        <f t="shared" si="34"/>
        <v>42517275.428735703</v>
      </c>
      <c r="I59" s="22">
        <f t="shared" si="34"/>
        <v>42955145.658388108</v>
      </c>
      <c r="J59" s="22">
        <f t="shared" si="34"/>
        <v>43397170.747981898</v>
      </c>
      <c r="K59" s="22">
        <f t="shared" si="34"/>
        <v>43843390.122122735</v>
      </c>
      <c r="L59" s="22">
        <f t="shared" si="34"/>
        <v>44293843.579508193</v>
      </c>
      <c r="M59" s="22">
        <f t="shared" si="34"/>
        <v>44748571.296477452</v>
      </c>
      <c r="N59" s="22">
        <f t="shared" si="34"/>
        <v>45207613.830594644</v>
      </c>
      <c r="O59" s="22">
        <f t="shared" si="34"/>
        <v>45671012.124266244</v>
      </c>
    </row>
    <row r="60" spans="2:15" x14ac:dyDescent="0.25">
      <c r="B60" s="2">
        <f t="shared" si="5"/>
        <v>37178.760037909815</v>
      </c>
      <c r="C60">
        <v>51</v>
      </c>
      <c r="D60" s="22">
        <f t="shared" si="3"/>
        <v>46141906.44301971</v>
      </c>
      <c r="E60" s="22">
        <f t="shared" si="6"/>
        <v>46617268.980457902</v>
      </c>
      <c r="F60" s="22">
        <f t="shared" ref="F60:O60" si="35">(E60+$B60)*(1+$D$1)</f>
        <v>47097142.134582698</v>
      </c>
      <c r="G60" s="22">
        <f t="shared" si="35"/>
        <v>47581568.70570185</v>
      </c>
      <c r="H60" s="22">
        <f t="shared" si="35"/>
        <v>48070591.900246359</v>
      </c>
      <c r="I60" s="22">
        <f t="shared" si="35"/>
        <v>48564255.334624112</v>
      </c>
      <c r="J60" s="22">
        <f t="shared" si="35"/>
        <v>49062603.03911005</v>
      </c>
      <c r="K60" s="22">
        <f t="shared" si="35"/>
        <v>49565679.461773284</v>
      </c>
      <c r="L60" s="22">
        <f t="shared" si="35"/>
        <v>50073529.472441435</v>
      </c>
      <c r="M60" s="22">
        <f t="shared" si="35"/>
        <v>50586198.366702646</v>
      </c>
      <c r="N60" s="22">
        <f t="shared" si="35"/>
        <v>51103731.869945504</v>
      </c>
      <c r="O60" s="22">
        <f t="shared" si="35"/>
        <v>51626176.141437337</v>
      </c>
    </row>
    <row r="61" spans="2:15" x14ac:dyDescent="0.25">
      <c r="B61" s="2">
        <f t="shared" si="5"/>
        <v>40524.848441321701</v>
      </c>
      <c r="C61">
        <v>52</v>
      </c>
      <c r="D61" s="22">
        <f t="shared" si="3"/>
        <v>52156955.617184639</v>
      </c>
      <c r="E61" s="22">
        <f t="shared" si="6"/>
        <v>52692771.549471229</v>
      </c>
      <c r="F61" s="22">
        <f t="shared" ref="F61:O61" si="36">(E61+$B61)*(1+$D$1)</f>
        <v>53233671.72819034</v>
      </c>
      <c r="G61" s="22">
        <f t="shared" si="36"/>
        <v>53779704.396703593</v>
      </c>
      <c r="H61" s="22">
        <f t="shared" si="36"/>
        <v>54330918.25614389</v>
      </c>
      <c r="I61" s="22">
        <f t="shared" si="36"/>
        <v>54887362.469759084</v>
      </c>
      <c r="J61" s="22">
        <f t="shared" si="36"/>
        <v>55449086.667296924</v>
      </c>
      <c r="K61" s="22">
        <f t="shared" si="36"/>
        <v>56016140.949431546</v>
      </c>
      <c r="L61" s="22">
        <f t="shared" si="36"/>
        <v>56588575.892232008</v>
      </c>
      <c r="M61" s="22">
        <f t="shared" si="36"/>
        <v>57166442.551673226</v>
      </c>
      <c r="N61" s="22">
        <f t="shared" si="36"/>
        <v>57749792.468189679</v>
      </c>
      <c r="O61" s="22">
        <f t="shared" si="36"/>
        <v>58338677.671272367</v>
      </c>
    </row>
    <row r="62" spans="2:15" x14ac:dyDescent="0.25">
      <c r="B62" s="2">
        <f t="shared" si="5"/>
        <v>44172.084801040655</v>
      </c>
      <c r="C62">
        <v>53</v>
      </c>
      <c r="D62" s="22">
        <f t="shared" si="3"/>
        <v>58936832.528339662</v>
      </c>
      <c r="E62" s="22">
        <f t="shared" si="6"/>
        <v>59540663.152988479</v>
      </c>
      <c r="F62" s="22">
        <f t="shared" ref="F62:O62" si="37">(E62+$B62)*(1+$D$1)</f>
        <v>60150223.401402153</v>
      </c>
      <c r="G62" s="22">
        <f t="shared" si="37"/>
        <v>60765567.640794173</v>
      </c>
      <c r="H62" s="22">
        <f t="shared" si="37"/>
        <v>61386750.754257277</v>
      </c>
      <c r="I62" s="22">
        <f t="shared" si="37"/>
        <v>62013828.145658493</v>
      </c>
      <c r="J62" s="22">
        <f t="shared" si="37"/>
        <v>62646855.744580671</v>
      </c>
      <c r="K62" s="22">
        <f t="shared" si="37"/>
        <v>63285890.011310898</v>
      </c>
      <c r="L62" s="22">
        <f t="shared" si="37"/>
        <v>63930987.941876233</v>
      </c>
      <c r="M62" s="22">
        <f t="shared" si="37"/>
        <v>64582207.073127225</v>
      </c>
      <c r="N62" s="22">
        <f t="shared" si="37"/>
        <v>65239605.487869702</v>
      </c>
      <c r="O62" s="22">
        <f t="shared" si="37"/>
        <v>65903241.820045196</v>
      </c>
    </row>
    <row r="63" spans="2:15" x14ac:dyDescent="0.25">
      <c r="B63" s="2">
        <f t="shared" si="5"/>
        <v>48147.572433134315</v>
      </c>
      <c r="C63">
        <v>54</v>
      </c>
      <c r="D63" s="22">
        <f t="shared" si="3"/>
        <v>66577188.470171615</v>
      </c>
      <c r="E63" s="22">
        <f t="shared" si="6"/>
        <v>67257530.060510039</v>
      </c>
      <c r="F63" s="22">
        <f t="shared" ref="F63:O63" si="38">(E63+$B63)*(1+$D$1)</f>
        <v>67944327.271323964</v>
      </c>
      <c r="G63" s="22">
        <f t="shared" si="38"/>
        <v>68637641.358659357</v>
      </c>
      <c r="H63" s="22">
        <f t="shared" si="38"/>
        <v>69337534.159808099</v>
      </c>
      <c r="I63" s="22">
        <f t="shared" si="38"/>
        <v>70044068.098823354</v>
      </c>
      <c r="J63" s="22">
        <f t="shared" si="38"/>
        <v>70757306.192087173</v>
      </c>
      <c r="K63" s="22">
        <f t="shared" si="38"/>
        <v>71477312.053931028</v>
      </c>
      <c r="L63" s="22">
        <f t="shared" si="38"/>
        <v>72204149.902309611</v>
      </c>
      <c r="M63" s="22">
        <f t="shared" si="38"/>
        <v>72937884.564528465</v>
      </c>
      <c r="N63" s="22">
        <f t="shared" si="38"/>
        <v>73678581.483026043</v>
      </c>
      <c r="O63" s="22">
        <f t="shared" si="38"/>
        <v>74426306.721210524</v>
      </c>
    </row>
    <row r="64" spans="2:15" x14ac:dyDescent="0.25">
      <c r="B64" s="2">
        <f t="shared" si="5"/>
        <v>52480.853952116406</v>
      </c>
      <c r="C64">
        <v>55</v>
      </c>
      <c r="D64" s="22">
        <f t="shared" si="3"/>
        <v>75185501.368482143</v>
      </c>
      <c r="E64" s="22">
        <f t="shared" si="6"/>
        <v>75951899.85655877</v>
      </c>
      <c r="F64" s="22">
        <f t="shared" ref="F64:O64" si="39">(E64+$B64)*(1+$D$1)</f>
        <v>76725570.541194141</v>
      </c>
      <c r="G64" s="22">
        <f t="shared" si="39"/>
        <v>77506582.426755562</v>
      </c>
      <c r="H64" s="22">
        <f t="shared" si="39"/>
        <v>78295005.172378525</v>
      </c>
      <c r="I64" s="22">
        <f t="shared" si="39"/>
        <v>79090909.098179623</v>
      </c>
      <c r="J64" s="22">
        <f t="shared" si="39"/>
        <v>79894365.191528469</v>
      </c>
      <c r="K64" s="22">
        <f t="shared" si="39"/>
        <v>80705445.113379136</v>
      </c>
      <c r="L64" s="22">
        <f t="shared" si="39"/>
        <v>81524221.204661638</v>
      </c>
      <c r="M64" s="22">
        <f t="shared" si="39"/>
        <v>82350766.492734104</v>
      </c>
      <c r="N64" s="22">
        <f t="shared" si="39"/>
        <v>83185154.697896153</v>
      </c>
      <c r="O64" s="22">
        <f t="shared" si="39"/>
        <v>84027460.239964038</v>
      </c>
    </row>
    <row r="65" spans="2:15" x14ac:dyDescent="0.25">
      <c r="B65" s="2">
        <f t="shared" si="5"/>
        <v>57204.130807806883</v>
      </c>
      <c r="C65">
        <v>56</v>
      </c>
      <c r="D65" s="22">
        <f t="shared" si="3"/>
        <v>84882526.339960009</v>
      </c>
      <c r="E65" s="22">
        <f t="shared" si="6"/>
        <v>85745705.985124215</v>
      </c>
      <c r="F65" s="22">
        <f t="shared" ref="F65:O65" si="40">(E65+$B65)*(1+$D$1)</f>
        <v>86617076.163206741</v>
      </c>
      <c r="G65" s="22">
        <f t="shared" si="40"/>
        <v>87496714.592478454</v>
      </c>
      <c r="H65" s="22">
        <f t="shared" si="40"/>
        <v>88384699.728662834</v>
      </c>
      <c r="I65" s="22">
        <f t="shared" si="40"/>
        <v>89281110.771933451</v>
      </c>
      <c r="J65" s="22">
        <f t="shared" si="40"/>
        <v>90186027.673977941</v>
      </c>
      <c r="K65" s="22">
        <f t="shared" si="40"/>
        <v>91099531.145128936</v>
      </c>
      <c r="L65" s="22">
        <f t="shared" si="40"/>
        <v>92021702.661562696</v>
      </c>
      <c r="M65" s="22">
        <f t="shared" si="40"/>
        <v>92952624.472566068</v>
      </c>
      <c r="N65" s="22">
        <f t="shared" si="40"/>
        <v>93892379.607872337</v>
      </c>
      <c r="O65" s="22">
        <f t="shared" si="40"/>
        <v>94841051.885066748</v>
      </c>
    </row>
    <row r="66" spans="2:15" x14ac:dyDescent="0.25">
      <c r="B66" s="2">
        <f t="shared" si="5"/>
        <v>62352.502580509507</v>
      </c>
      <c r="C66">
        <v>57</v>
      </c>
      <c r="D66" s="22">
        <f t="shared" si="3"/>
        <v>95803923.140668646</v>
      </c>
      <c r="E66" s="22">
        <f t="shared" si="6"/>
        <v>96775930.882237613</v>
      </c>
      <c r="F66" s="22">
        <f t="shared" ref="F66:O66" si="41">(E66+$B66)*(1+$D$1)</f>
        <v>97757161.803997129</v>
      </c>
      <c r="G66" s="22">
        <f t="shared" si="41"/>
        <v>98747703.422794238</v>
      </c>
      <c r="H66" s="22">
        <f t="shared" si="41"/>
        <v>99747644.085905194</v>
      </c>
      <c r="I66" s="22">
        <f t="shared" si="41"/>
        <v>100757072.97891529</v>
      </c>
      <c r="J66" s="22">
        <f t="shared" si="41"/>
        <v>101776080.13367334</v>
      </c>
      <c r="K66" s="22">
        <f t="shared" si="41"/>
        <v>102804756.43632175</v>
      </c>
      <c r="L66" s="22">
        <f t="shared" si="41"/>
        <v>103843193.63540269</v>
      </c>
      <c r="M66" s="22">
        <f t="shared" si="41"/>
        <v>104891484.35004129</v>
      </c>
      <c r="N66" s="22">
        <f t="shared" si="41"/>
        <v>105949722.07820633</v>
      </c>
      <c r="O66" s="22">
        <f t="shared" si="41"/>
        <v>107018001.2050495</v>
      </c>
    </row>
    <row r="67" spans="2:15" x14ac:dyDescent="0.25">
      <c r="B67" s="2">
        <f t="shared" si="5"/>
        <v>67964.227812755373</v>
      </c>
      <c r="C67">
        <v>58</v>
      </c>
      <c r="D67" s="22">
        <f t="shared" si="3"/>
        <v>108102081.9850546</v>
      </c>
      <c r="E67" s="22">
        <f t="shared" si="6"/>
        <v>109196449.38310553</v>
      </c>
      <c r="F67" s="22">
        <f>(E67+$B67)*(1+$D$1)</f>
        <v>110301201.00679092</v>
      </c>
      <c r="G67" s="22">
        <f t="shared" ref="G67:O67" si="42">(F67+$B67)*(1+$D$1)</f>
        <v>111416435.3898776</v>
      </c>
      <c r="H67" s="22">
        <f t="shared" si="42"/>
        <v>112542252.00109893</v>
      </c>
      <c r="I67" s="22">
        <f t="shared" si="42"/>
        <v>113678751.25302646</v>
      </c>
      <c r="J67" s="22">
        <f t="shared" si="42"/>
        <v>114826034.51102582</v>
      </c>
      <c r="K67" s="22">
        <f t="shared" si="42"/>
        <v>115984204.10229765</v>
      </c>
      <c r="L67" s="22">
        <f t="shared" si="42"/>
        <v>117153363.32500419</v>
      </c>
      <c r="M67" s="22">
        <f t="shared" si="42"/>
        <v>118333616.45748256</v>
      </c>
      <c r="N67" s="22">
        <f t="shared" si="42"/>
        <v>119525068.7675454</v>
      </c>
      <c r="O67" s="22">
        <f t="shared" si="42"/>
        <v>120727826.52186987</v>
      </c>
    </row>
    <row r="68" spans="2:15" x14ac:dyDescent="0.25">
      <c r="B68" s="2">
        <f t="shared" si="5"/>
        <v>74081.008315903367</v>
      </c>
      <c r="C68">
        <v>59</v>
      </c>
      <c r="D68" s="22">
        <f t="shared" si="3"/>
        <v>121948171.81684236</v>
      </c>
      <c r="E68" s="22">
        <f>(D68+$B68)*(1+$D$1)</f>
        <v>123180096.71562754</v>
      </c>
      <c r="F68" s="22">
        <f t="shared" ref="F68:O83" si="43">(E68+$B68)*(1+$D$1)</f>
        <v>124423711.09468824</v>
      </c>
      <c r="G68" s="22">
        <f t="shared" si="43"/>
        <v>125679125.87308231</v>
      </c>
      <c r="H68" s="22">
        <f t="shared" si="43"/>
        <v>126946453.02235559</v>
      </c>
      <c r="I68" s="22">
        <f t="shared" si="43"/>
        <v>128225805.5765287</v>
      </c>
      <c r="J68" s="22">
        <f t="shared" si="43"/>
        <v>129517297.64217868</v>
      </c>
      <c r="K68" s="22">
        <f t="shared" si="43"/>
        <v>130821044.40861627</v>
      </c>
      <c r="L68" s="22">
        <f t="shared" si="43"/>
        <v>132137162.15815973</v>
      </c>
      <c r="M68" s="22">
        <f t="shared" si="43"/>
        <v>133465768.27650614</v>
      </c>
      <c r="N68" s="22">
        <f t="shared" si="43"/>
        <v>134806981.26320115</v>
      </c>
      <c r="O68" s="22">
        <f t="shared" si="43"/>
        <v>136160920.74220806</v>
      </c>
    </row>
    <row r="69" spans="2:15" x14ac:dyDescent="0.25">
      <c r="B69" s="2">
        <f t="shared" si="5"/>
        <v>80748.299064334671</v>
      </c>
      <c r="C69">
        <v>60</v>
      </c>
      <c r="D69" s="22">
        <f t="shared" si="3"/>
        <v>137534438.02786702</v>
      </c>
      <c r="E69" s="22">
        <f t="shared" si="6"/>
        <v>138920988.33464167</v>
      </c>
      <c r="F69" s="22">
        <f t="shared" si="43"/>
        <v>140320695.33017069</v>
      </c>
      <c r="G69" s="22">
        <f t="shared" si="43"/>
        <v>141733683.85554937</v>
      </c>
      <c r="H69" s="22">
        <f t="shared" si="43"/>
        <v>143160079.93646431</v>
      </c>
      <c r="I69" s="22">
        <f t="shared" si="43"/>
        <v>144600010.79443374</v>
      </c>
      <c r="J69" s="22">
        <f t="shared" si="43"/>
        <v>146053604.85815457</v>
      </c>
      <c r="K69" s="22">
        <f t="shared" si="43"/>
        <v>147520991.77495697</v>
      </c>
      <c r="L69" s="22">
        <f t="shared" si="43"/>
        <v>149002302.42236784</v>
      </c>
      <c r="M69" s="22">
        <f t="shared" si="43"/>
        <v>150497668.9197838</v>
      </c>
      <c r="N69" s="22">
        <f t="shared" si="43"/>
        <v>152007224.64025503</v>
      </c>
      <c r="O69" s="22">
        <f t="shared" si="43"/>
        <v>153531104.22238106</v>
      </c>
    </row>
    <row r="70" spans="2:15" x14ac:dyDescent="0.25">
      <c r="B70" s="2">
        <f t="shared" si="5"/>
        <v>88015.645980124798</v>
      </c>
      <c r="C70">
        <v>61</v>
      </c>
      <c r="D70" s="22">
        <f t="shared" si="3"/>
        <v>155076779.88758495</v>
      </c>
      <c r="E70" s="22">
        <f t="shared" si="6"/>
        <v>156637122.14912</v>
      </c>
      <c r="F70" s="22">
        <f t="shared" si="43"/>
        <v>158212270.17528182</v>
      </c>
      <c r="G70" s="22">
        <f t="shared" si="43"/>
        <v>159802364.45490521</v>
      </c>
      <c r="H70" s="22">
        <f t="shared" si="43"/>
        <v>161407546.80989441</v>
      </c>
      <c r="I70" s="22">
        <f t="shared" si="43"/>
        <v>163027960.40787235</v>
      </c>
      <c r="J70" s="22">
        <f t="shared" si="43"/>
        <v>164663749.77494988</v>
      </c>
      <c r="K70" s="22">
        <f t="shared" si="43"/>
        <v>166315060.80861619</v>
      </c>
      <c r="L70" s="22">
        <f t="shared" si="43"/>
        <v>167982040.79075158</v>
      </c>
      <c r="M70" s="22">
        <f t="shared" si="43"/>
        <v>169664838.40076354</v>
      </c>
      <c r="N70" s="22">
        <f t="shared" si="43"/>
        <v>171363603.72884771</v>
      </c>
      <c r="O70" s="22">
        <f t="shared" si="43"/>
        <v>173078488.28937453</v>
      </c>
    </row>
    <row r="71" spans="2:15" x14ac:dyDescent="0.25">
      <c r="B71" s="2">
        <f t="shared" si="5"/>
        <v>95937.054118336033</v>
      </c>
      <c r="C71">
        <v>62</v>
      </c>
      <c r="D71" s="22">
        <f t="shared" si="3"/>
        <v>174817641.60714269</v>
      </c>
      <c r="E71" s="22">
        <f t="shared" si="6"/>
        <v>176573297.39062464</v>
      </c>
      <c r="F71" s="22">
        <f t="shared" si="43"/>
        <v>178345612.22830045</v>
      </c>
      <c r="G71" s="22">
        <f t="shared" si="43"/>
        <v>180134744.19448584</v>
      </c>
      <c r="H71" s="22">
        <f t="shared" si="43"/>
        <v>181940852.86343104</v>
      </c>
      <c r="I71" s="22">
        <f t="shared" si="43"/>
        <v>183764099.3235532</v>
      </c>
      <c r="J71" s="22">
        <f t="shared" si="43"/>
        <v>185604646.19180417</v>
      </c>
      <c r="K71" s="22">
        <f t="shared" si="43"/>
        <v>187462657.62817436</v>
      </c>
      <c r="L71" s="22">
        <f t="shared" si="43"/>
        <v>189338299.35033438</v>
      </c>
      <c r="M71" s="22">
        <f t="shared" si="43"/>
        <v>191231738.64841542</v>
      </c>
      <c r="N71" s="22">
        <f t="shared" si="43"/>
        <v>193143144.39993015</v>
      </c>
      <c r="O71" s="22">
        <f t="shared" si="43"/>
        <v>195072687.08483496</v>
      </c>
    </row>
    <row r="72" spans="2:15" x14ac:dyDescent="0.25">
      <c r="B72" s="2">
        <f t="shared" si="5"/>
        <v>104571.38898898628</v>
      </c>
      <c r="C72">
        <v>63</v>
      </c>
      <c r="D72" s="22">
        <f t="shared" si="3"/>
        <v>197029255.06502163</v>
      </c>
      <c r="E72" s="22">
        <f t="shared" si="6"/>
        <v>199004388.51363474</v>
      </c>
      <c r="F72" s="22">
        <f t="shared" si="43"/>
        <v>200998263.59455991</v>
      </c>
      <c r="G72" s="22">
        <f t="shared" si="43"/>
        <v>203011058.1432654</v>
      </c>
      <c r="H72" s="22">
        <f t="shared" si="43"/>
        <v>205042951.68266341</v>
      </c>
      <c r="I72" s="22">
        <f t="shared" si="43"/>
        <v>207094125.4391219</v>
      </c>
      <c r="J72" s="22">
        <f t="shared" si="43"/>
        <v>209164762.35862827</v>
      </c>
      <c r="K72" s="22">
        <f t="shared" si="43"/>
        <v>211255047.12310654</v>
      </c>
      <c r="L72" s="22">
        <f t="shared" si="43"/>
        <v>213365166.16688925</v>
      </c>
      <c r="M72" s="22">
        <f t="shared" si="43"/>
        <v>215495307.69334573</v>
      </c>
      <c r="N72" s="22">
        <f t="shared" si="43"/>
        <v>217645661.69166812</v>
      </c>
      <c r="O72" s="22">
        <f t="shared" si="43"/>
        <v>219816419.95381665</v>
      </c>
    </row>
    <row r="73" spans="2:15" x14ac:dyDescent="0.25">
      <c r="B73" s="2">
        <f t="shared" si="5"/>
        <v>113982.81399799505</v>
      </c>
      <c r="C73">
        <v>64</v>
      </c>
      <c r="D73" s="22">
        <f t="shared" si="3"/>
        <v>222017276.81969789</v>
      </c>
      <c r="E73" s="22">
        <f t="shared" si="6"/>
        <v>224239017.16065812</v>
      </c>
      <c r="F73" s="22">
        <f t="shared" si="43"/>
        <v>226481839.13566813</v>
      </c>
      <c r="G73" s="22">
        <f t="shared" si="43"/>
        <v>228745942.78398815</v>
      </c>
      <c r="H73" s="22">
        <f t="shared" si="43"/>
        <v>231031530.04300949</v>
      </c>
      <c r="I73" s="22">
        <f t="shared" si="43"/>
        <v>233338804.76626563</v>
      </c>
      <c r="J73" s="22">
        <f t="shared" si="43"/>
        <v>235667972.74161392</v>
      </c>
      <c r="K73" s="22">
        <f t="shared" si="43"/>
        <v>238019241.70959017</v>
      </c>
      <c r="L73" s="22">
        <f t="shared" si="43"/>
        <v>240392821.38193706</v>
      </c>
      <c r="M73" s="22">
        <f t="shared" si="43"/>
        <v>242788923.46030858</v>
      </c>
      <c r="N73" s="22">
        <f t="shared" si="43"/>
        <v>245207761.6551519</v>
      </c>
      <c r="O73" s="22">
        <f t="shared" si="43"/>
        <v>247649551.70476833</v>
      </c>
    </row>
    <row r="74" spans="2:15" x14ac:dyDescent="0.25">
      <c r="B74" s="2">
        <f t="shared" si="5"/>
        <v>124241.26725781462</v>
      </c>
      <c r="C74">
        <v>65</v>
      </c>
      <c r="D74" s="22">
        <f t="shared" si="3"/>
        <v>250124867.18815395</v>
      </c>
      <c r="E74" s="22">
        <f t="shared" si="6"/>
        <v>252623670.42760918</v>
      </c>
      <c r="F74" s="22">
        <f t="shared" si="43"/>
        <v>255146184.29358786</v>
      </c>
      <c r="G74" s="22">
        <f t="shared" si="43"/>
        <v>257692633.77131543</v>
      </c>
      <c r="H74" s="22">
        <f t="shared" si="43"/>
        <v>260263245.98085552</v>
      </c>
      <c r="I74" s="22">
        <f t="shared" si="43"/>
        <v>262858250.19736707</v>
      </c>
      <c r="J74" s="22">
        <f t="shared" si="43"/>
        <v>265477877.87155345</v>
      </c>
      <c r="K74" s="22">
        <f t="shared" si="43"/>
        <v>268122362.6503059</v>
      </c>
      <c r="L74" s="22">
        <f t="shared" si="43"/>
        <v>270791940.3975426</v>
      </c>
      <c r="M74" s="22">
        <f t="shared" si="43"/>
        <v>273486849.2152456</v>
      </c>
      <c r="N74" s="22">
        <f t="shared" si="43"/>
        <v>276207329.46469736</v>
      </c>
      <c r="O74" s="22">
        <f t="shared" si="43"/>
        <v>278953623.78791881</v>
      </c>
    </row>
    <row r="75" spans="2:15" x14ac:dyDescent="0.25">
      <c r="B75" s="2">
        <f t="shared" si="5"/>
        <v>135422.98131101794</v>
      </c>
      <c r="C75">
        <v>66</v>
      </c>
      <c r="D75" s="22">
        <f t="shared" si="3"/>
        <v>281737264.9443332</v>
      </c>
      <c r="E75" s="22">
        <f t="shared" si="6"/>
        <v>284547319.49528497</v>
      </c>
      <c r="F75" s="22">
        <f t="shared" si="43"/>
        <v>287384038.07200563</v>
      </c>
      <c r="G75" s="22">
        <f t="shared" si="43"/>
        <v>290247673.68391448</v>
      </c>
      <c r="H75" s="22">
        <f t="shared" si="43"/>
        <v>293138481.74118483</v>
      </c>
      <c r="I75" s="22">
        <f t="shared" si="43"/>
        <v>296056720.07752424</v>
      </c>
      <c r="J75" s="22">
        <f t="shared" si="43"/>
        <v>299002648.97317094</v>
      </c>
      <c r="K75" s="22">
        <f t="shared" si="43"/>
        <v>301976531.17810845</v>
      </c>
      <c r="L75" s="22">
        <f t="shared" si="43"/>
        <v>304978631.93550044</v>
      </c>
      <c r="M75" s="22">
        <f t="shared" si="43"/>
        <v>308009219.00534809</v>
      </c>
      <c r="N75" s="22">
        <f t="shared" si="43"/>
        <v>311068562.68837172</v>
      </c>
      <c r="O75" s="22">
        <f t="shared" si="43"/>
        <v>314156935.85011929</v>
      </c>
    </row>
    <row r="76" spans="2:15" x14ac:dyDescent="0.25">
      <c r="B76" s="2">
        <f t="shared" si="5"/>
        <v>147611.04962900956</v>
      </c>
      <c r="C76">
        <v>67</v>
      </c>
      <c r="D76" s="22">
        <f t="shared" ref="D76:D109" si="44">(O75+$B76)*(1+$D$1)</f>
        <v>317286917.66367799</v>
      </c>
      <c r="E76" s="22">
        <f t="shared" si="6"/>
        <v>320446599.22655457</v>
      </c>
      <c r="F76" s="22">
        <f t="shared" si="43"/>
        <v>323636262.35352051</v>
      </c>
      <c r="G76" s="22">
        <f t="shared" si="43"/>
        <v>326856191.53342927</v>
      </c>
      <c r="H76" s="22">
        <f t="shared" si="43"/>
        <v>330106673.9545902</v>
      </c>
      <c r="I76" s="22">
        <f t="shared" si="43"/>
        <v>333387999.53038305</v>
      </c>
      <c r="J76" s="22">
        <f t="shared" si="43"/>
        <v>336700460.92511553</v>
      </c>
      <c r="K76" s="22">
        <f t="shared" si="43"/>
        <v>340044353.58012646</v>
      </c>
      <c r="L76" s="22">
        <f t="shared" si="43"/>
        <v>343419975.74013627</v>
      </c>
      <c r="M76" s="22">
        <f t="shared" si="43"/>
        <v>346827628.47984779</v>
      </c>
      <c r="N76" s="22">
        <f t="shared" si="43"/>
        <v>350267615.73079938</v>
      </c>
      <c r="O76" s="22">
        <f t="shared" si="43"/>
        <v>353740244.30847287</v>
      </c>
    </row>
    <row r="77" spans="2:15" x14ac:dyDescent="0.25">
      <c r="B77" s="2">
        <f t="shared" ref="B77:B109" si="45">IF($B$6="YES",B76*(1+$B$5),B76)</f>
        <v>160896.04409562043</v>
      </c>
      <c r="C77">
        <v>68</v>
      </c>
      <c r="D77" s="22">
        <f t="shared" si="44"/>
        <v>357259234.99268687</v>
      </c>
      <c r="E77" s="22">
        <f t="shared" ref="E77:O109" si="46">(D77+$B77)*(1+$D$1)</f>
        <v>360811616.65084207</v>
      </c>
      <c r="F77" s="22">
        <f t="shared" si="43"/>
        <v>364397706.12297612</v>
      </c>
      <c r="G77" s="22">
        <f t="shared" si="43"/>
        <v>368017823.25555617</v>
      </c>
      <c r="H77" s="22">
        <f t="shared" si="43"/>
        <v>371672290.93000615</v>
      </c>
      <c r="I77" s="22">
        <f t="shared" si="43"/>
        <v>375361435.09150511</v>
      </c>
      <c r="J77" s="22">
        <f t="shared" si="43"/>
        <v>379085584.77805841</v>
      </c>
      <c r="K77" s="22">
        <f t="shared" si="43"/>
        <v>382845072.14984477</v>
      </c>
      <c r="L77" s="22">
        <f t="shared" si="43"/>
        <v>386640232.51884222</v>
      </c>
      <c r="M77" s="22">
        <f t="shared" si="43"/>
        <v>390471404.37873459</v>
      </c>
      <c r="N77" s="22">
        <f t="shared" si="43"/>
        <v>394338929.43510228</v>
      </c>
      <c r="O77" s="22">
        <f t="shared" si="43"/>
        <v>398243152.63589919</v>
      </c>
    </row>
    <row r="78" spans="2:15" x14ac:dyDescent="0.25">
      <c r="B78" s="2">
        <f t="shared" si="45"/>
        <v>175376.68806422627</v>
      </c>
      <c r="C78">
        <v>69</v>
      </c>
      <c r="D78" s="22">
        <f t="shared" si="44"/>
        <v>402199040.25001961</v>
      </c>
      <c r="E78" s="22">
        <f t="shared" si="46"/>
        <v>406192464.46258289</v>
      </c>
      <c r="F78" s="22">
        <f t="shared" si="43"/>
        <v>410223781.45059913</v>
      </c>
      <c r="G78" s="22">
        <f t="shared" si="43"/>
        <v>414293350.77076834</v>
      </c>
      <c r="H78" s="22">
        <f t="shared" si="43"/>
        <v>418401535.39154959</v>
      </c>
      <c r="I78" s="22">
        <f t="shared" si="43"/>
        <v>422548701.72553444</v>
      </c>
      <c r="J78" s="22">
        <f t="shared" si="43"/>
        <v>426735219.66212773</v>
      </c>
      <c r="K78" s="22">
        <f t="shared" si="43"/>
        <v>430961462.60053831</v>
      </c>
      <c r="L78" s="22">
        <f t="shared" si="43"/>
        <v>435227807.48308271</v>
      </c>
      <c r="M78" s="22">
        <f t="shared" si="43"/>
        <v>439534634.82880509</v>
      </c>
      <c r="N78" s="22">
        <f t="shared" si="43"/>
        <v>443882328.767416</v>
      </c>
      <c r="O78" s="22">
        <f t="shared" si="43"/>
        <v>448271277.07355332</v>
      </c>
    </row>
    <row r="79" spans="2:15" x14ac:dyDescent="0.25">
      <c r="B79" s="2">
        <f t="shared" si="45"/>
        <v>191160.58999000664</v>
      </c>
      <c r="C79">
        <v>70</v>
      </c>
      <c r="D79" s="22">
        <f t="shared" si="44"/>
        <v>452717804.87347108</v>
      </c>
      <c r="E79" s="22">
        <f t="shared" si="46"/>
        <v>457206524.85496008</v>
      </c>
      <c r="F79" s="22">
        <f t="shared" si="43"/>
        <v>461737837.37089479</v>
      </c>
      <c r="G79" s="22">
        <f t="shared" si="43"/>
        <v>466312146.57301509</v>
      </c>
      <c r="H79" s="22">
        <f t="shared" si="43"/>
        <v>470929860.44797307</v>
      </c>
      <c r="I79" s="22">
        <f t="shared" si="43"/>
        <v>475591390.85372168</v>
      </c>
      <c r="J79" s="22">
        <f t="shared" si="43"/>
        <v>480297153.55624866</v>
      </c>
      <c r="K79" s="22">
        <f t="shared" si="43"/>
        <v>485047568.26665926</v>
      </c>
      <c r="L79" s="22">
        <f t="shared" si="43"/>
        <v>489843058.67861032</v>
      </c>
      <c r="M79" s="22">
        <f t="shared" si="43"/>
        <v>494684052.50610018</v>
      </c>
      <c r="N79" s="22">
        <f t="shared" si="43"/>
        <v>499570981.52161664</v>
      </c>
      <c r="O79" s="22">
        <f t="shared" si="43"/>
        <v>504504281.59464735</v>
      </c>
    </row>
    <row r="80" spans="2:15" x14ac:dyDescent="0.25">
      <c r="B80" s="2">
        <f t="shared" si="45"/>
        <v>208365.04308910726</v>
      </c>
      <c r="C80">
        <v>71</v>
      </c>
      <c r="D80" s="22">
        <f t="shared" si="44"/>
        <v>509501760.43314731</v>
      </c>
      <c r="E80" s="22">
        <f t="shared" si="46"/>
        <v>514546659.31354076</v>
      </c>
      <c r="F80" s="22">
        <f t="shared" si="43"/>
        <v>519639428.19478619</v>
      </c>
      <c r="G80" s="22">
        <f t="shared" si="43"/>
        <v>524780521.30540943</v>
      </c>
      <c r="H80" s="22">
        <f t="shared" si="43"/>
        <v>529970397.18401676</v>
      </c>
      <c r="I80" s="22">
        <f t="shared" si="43"/>
        <v>535209518.72019237</v>
      </c>
      <c r="J80" s="22">
        <f t="shared" si="43"/>
        <v>540498353.19578385</v>
      </c>
      <c r="K80" s="22">
        <f t="shared" si="43"/>
        <v>545837372.32657957</v>
      </c>
      <c r="L80" s="22">
        <f t="shared" si="43"/>
        <v>551227052.30438125</v>
      </c>
      <c r="M80" s="22">
        <f t="shared" si="43"/>
        <v>556667873.83947599</v>
      </c>
      <c r="N80" s="22">
        <f t="shared" si="43"/>
        <v>562160322.20351124</v>
      </c>
      <c r="O80" s="22">
        <f t="shared" si="43"/>
        <v>567704887.27277672</v>
      </c>
    </row>
    <row r="81" spans="2:15" x14ac:dyDescent="0.25">
      <c r="B81" s="2">
        <f t="shared" si="45"/>
        <v>227117.89696712693</v>
      </c>
      <c r="C81">
        <v>72</v>
      </c>
      <c r="D81" s="22">
        <f t="shared" si="44"/>
        <v>573320994.36772215</v>
      </c>
      <c r="E81" s="22">
        <f t="shared" si="46"/>
        <v>578990391.53998995</v>
      </c>
      <c r="F81" s="22">
        <f t="shared" si="43"/>
        <v>584713584.44808936</v>
      </c>
      <c r="G81" s="22">
        <f t="shared" si="43"/>
        <v>590491083.54861832</v>
      </c>
      <c r="H81" s="22">
        <f t="shared" si="43"/>
        <v>596323404.14179194</v>
      </c>
      <c r="I81" s="22">
        <f t="shared" si="43"/>
        <v>602211066.41740227</v>
      </c>
      <c r="J81" s="22">
        <f t="shared" si="43"/>
        <v>608154595.50121462</v>
      </c>
      <c r="K81" s="22">
        <f t="shared" si="43"/>
        <v>614154521.50180399</v>
      </c>
      <c r="L81" s="22">
        <f t="shared" si="43"/>
        <v>620211379.55783582</v>
      </c>
      <c r="M81" s="22">
        <f t="shared" si="43"/>
        <v>626325709.88579547</v>
      </c>
      <c r="N81" s="22">
        <f t="shared" si="43"/>
        <v>632498057.82817078</v>
      </c>
      <c r="O81" s="22">
        <f t="shared" si="43"/>
        <v>638728973.9020915</v>
      </c>
    </row>
    <row r="82" spans="2:15" x14ac:dyDescent="0.25">
      <c r="B82" s="2">
        <f t="shared" si="45"/>
        <v>247558.50769416837</v>
      </c>
      <c r="C82">
        <v>73</v>
      </c>
      <c r="D82" s="22">
        <f t="shared" si="44"/>
        <v>645039648.41587996</v>
      </c>
      <c r="E82" s="22">
        <f t="shared" si="46"/>
        <v>651410203.61340737</v>
      </c>
      <c r="F82" s="22">
        <f t="shared" si="43"/>
        <v>657841207.69008243</v>
      </c>
      <c r="G82" s="22">
        <f t="shared" si="43"/>
        <v>664333234.23280251</v>
      </c>
      <c r="H82" s="22">
        <f t="shared" si="43"/>
        <v>670886862.2711122</v>
      </c>
      <c r="I82" s="22">
        <f t="shared" si="43"/>
        <v>677502676.32884777</v>
      </c>
      <c r="J82" s="22">
        <f t="shared" si="43"/>
        <v>684181266.47627091</v>
      </c>
      <c r="K82" s="22">
        <f t="shared" si="43"/>
        <v>690923228.38269782</v>
      </c>
      <c r="L82" s="22">
        <f t="shared" si="43"/>
        <v>697729163.36962771</v>
      </c>
      <c r="M82" s="22">
        <f t="shared" si="43"/>
        <v>704599678.46437478</v>
      </c>
      <c r="N82" s="22">
        <f t="shared" si="43"/>
        <v>711535386.4542098</v>
      </c>
      <c r="O82" s="22">
        <f t="shared" si="43"/>
        <v>718536905.94101512</v>
      </c>
    </row>
    <row r="83" spans="2:15" x14ac:dyDescent="0.25">
      <c r="B83" s="2">
        <f t="shared" si="45"/>
        <v>269838.77338664356</v>
      </c>
      <c r="C83">
        <v>74</v>
      </c>
      <c r="D83" s="22">
        <f t="shared" si="44"/>
        <v>725627353.07497835</v>
      </c>
      <c r="E83" s="22">
        <f t="shared" si="46"/>
        <v>732785079.99360943</v>
      </c>
      <c r="F83" s="22">
        <f t="shared" si="43"/>
        <v>740010725.10085368</v>
      </c>
      <c r="G83" s="22">
        <f t="shared" si="43"/>
        <v>747304932.85833931</v>
      </c>
      <c r="H83" s="22">
        <f t="shared" si="43"/>
        <v>754668353.8428576</v>
      </c>
      <c r="I83" s="22">
        <f t="shared" si="43"/>
        <v>762101644.80438817</v>
      </c>
      <c r="J83" s="22">
        <f t="shared" si="43"/>
        <v>769605468.72467518</v>
      </c>
      <c r="K83" s="22">
        <f t="shared" si="43"/>
        <v>777180494.87635934</v>
      </c>
      <c r="L83" s="22">
        <f t="shared" si="43"/>
        <v>784827398.88267088</v>
      </c>
      <c r="M83" s="22">
        <f t="shared" si="43"/>
        <v>792546862.77768898</v>
      </c>
      <c r="N83" s="22">
        <f t="shared" si="43"/>
        <v>800339575.06717288</v>
      </c>
      <c r="O83" s="22">
        <f t="shared" si="43"/>
        <v>808206230.7899704</v>
      </c>
    </row>
    <row r="84" spans="2:15" x14ac:dyDescent="0.25">
      <c r="B84" s="2">
        <f t="shared" si="45"/>
        <v>294124.26299144153</v>
      </c>
      <c r="C84">
        <v>75</v>
      </c>
      <c r="D84" s="22">
        <f t="shared" si="44"/>
        <v>816172047.50959623</v>
      </c>
      <c r="E84" s="22">
        <f t="shared" si="46"/>
        <v>824213450.21462941</v>
      </c>
      <c r="F84" s="22">
        <f t="shared" si="46"/>
        <v>832331156.1248343</v>
      </c>
      <c r="G84" s="22">
        <f t="shared" si="46"/>
        <v>840525889.26552498</v>
      </c>
      <c r="H84" s="22">
        <f t="shared" si="46"/>
        <v>848798380.5321418</v>
      </c>
      <c r="I84" s="22">
        <f t="shared" si="46"/>
        <v>857149367.75544071</v>
      </c>
      <c r="J84" s="22">
        <f t="shared" si="46"/>
        <v>865579595.76730084</v>
      </c>
      <c r="K84" s="22">
        <f t="shared" si="46"/>
        <v>874089816.46715689</v>
      </c>
      <c r="L84" s="22">
        <f t="shared" si="46"/>
        <v>882680788.88906145</v>
      </c>
      <c r="M84" s="22">
        <f t="shared" si="46"/>
        <v>891353279.26938415</v>
      </c>
      <c r="N84" s="22">
        <f t="shared" si="46"/>
        <v>900108061.11515296</v>
      </c>
      <c r="O84" s="22">
        <f t="shared" si="46"/>
        <v>908945915.27304363</v>
      </c>
    </row>
    <row r="85" spans="2:15" x14ac:dyDescent="0.25">
      <c r="B85" s="2">
        <f t="shared" si="45"/>
        <v>320595.44666067127</v>
      </c>
      <c r="C85">
        <v>76</v>
      </c>
      <c r="D85" s="22">
        <f t="shared" si="44"/>
        <v>917894352.36227441</v>
      </c>
      <c r="E85" s="22">
        <f t="shared" si="46"/>
        <v>926927699.318133</v>
      </c>
      <c r="F85" s="22">
        <f t="shared" si="46"/>
        <v>936046761.832762</v>
      </c>
      <c r="G85" s="22">
        <f t="shared" si="46"/>
        <v>945252353.24334979</v>
      </c>
      <c r="H85" s="22">
        <f t="shared" si="46"/>
        <v>954545294.60467303</v>
      </c>
      <c r="I85" s="22">
        <f t="shared" si="46"/>
        <v>963926414.76232708</v>
      </c>
      <c r="J85" s="22">
        <f t="shared" si="46"/>
        <v>973396550.4266516</v>
      </c>
      <c r="K85" s="22">
        <f t="shared" si="46"/>
        <v>982956546.24735725</v>
      </c>
      <c r="L85" s="22">
        <f t="shared" si="46"/>
        <v>992607254.88886106</v>
      </c>
      <c r="M85" s="22">
        <f t="shared" si="46"/>
        <v>1002349537.1063361</v>
      </c>
      <c r="N85" s="22">
        <f t="shared" si="46"/>
        <v>1012184261.8224831</v>
      </c>
      <c r="O85" s="22">
        <f t="shared" si="46"/>
        <v>1022112306.2050302</v>
      </c>
    </row>
    <row r="86" spans="2:15" x14ac:dyDescent="0.25">
      <c r="B86" s="2">
        <f t="shared" si="45"/>
        <v>349449.03686013172</v>
      </c>
      <c r="C86">
        <v>77</v>
      </c>
      <c r="D86" s="22">
        <f t="shared" si="44"/>
        <v>1032163683.1209109</v>
      </c>
      <c r="E86" s="22">
        <f t="shared" si="46"/>
        <v>1042310435.4710538</v>
      </c>
      <c r="F86" s="22">
        <f t="shared" si="46"/>
        <v>1052553468.2532058</v>
      </c>
      <c r="G86" s="22">
        <f t="shared" si="46"/>
        <v>1062893695.0524497</v>
      </c>
      <c r="H86" s="22">
        <f t="shared" si="46"/>
        <v>1073332038.1226883</v>
      </c>
      <c r="I86" s="22">
        <f t="shared" si="46"/>
        <v>1083869428.4689004</v>
      </c>
      <c r="J86" s="22">
        <f t="shared" si="46"/>
        <v>1094506805.9301789</v>
      </c>
      <c r="K86" s="22">
        <f t="shared" si="46"/>
        <v>1105245119.2635543</v>
      </c>
      <c r="L86" s="22">
        <f t="shared" si="46"/>
        <v>1116085326.228617</v>
      </c>
      <c r="M86" s="22">
        <f t="shared" si="46"/>
        <v>1127028393.6729391</v>
      </c>
      <c r="N86" s="22">
        <f t="shared" si="46"/>
        <v>1138075297.6183095</v>
      </c>
      <c r="O86" s="22">
        <f t="shared" si="46"/>
        <v>1149227023.3477857</v>
      </c>
    </row>
    <row r="87" spans="2:15" x14ac:dyDescent="0.25">
      <c r="B87" s="2">
        <f t="shared" si="45"/>
        <v>380899.45017754362</v>
      </c>
      <c r="C87">
        <v>78</v>
      </c>
      <c r="D87" s="22">
        <f t="shared" si="44"/>
        <v>1160516314.3333492</v>
      </c>
      <c r="E87" s="22">
        <f t="shared" si="46"/>
        <v>1171912727.063453</v>
      </c>
      <c r="F87" s="22">
        <f t="shared" si="46"/>
        <v>1183417277.9941497</v>
      </c>
      <c r="G87" s="22">
        <f t="shared" si="46"/>
        <v>1195030993.226433</v>
      </c>
      <c r="H87" s="22">
        <f t="shared" si="46"/>
        <v>1206754908.5977569</v>
      </c>
      <c r="I87" s="22">
        <f t="shared" si="46"/>
        <v>1218590069.7744217</v>
      </c>
      <c r="J87" s="22">
        <f t="shared" si="46"/>
        <v>1230537532.3448393</v>
      </c>
      <c r="K87" s="22">
        <f t="shared" si="46"/>
        <v>1242598361.9136813</v>
      </c>
      <c r="L87" s="22">
        <f t="shared" si="46"/>
        <v>1254773634.1969213</v>
      </c>
      <c r="M87" s="22">
        <f t="shared" si="46"/>
        <v>1267064435.1177793</v>
      </c>
      <c r="N87" s="22">
        <f t="shared" si="46"/>
        <v>1279471860.9035754</v>
      </c>
      <c r="O87" s="22">
        <f t="shared" si="46"/>
        <v>1291997018.1835041</v>
      </c>
    </row>
    <row r="88" spans="2:15" x14ac:dyDescent="0.25">
      <c r="B88" s="2">
        <f t="shared" si="45"/>
        <v>415180.40069352259</v>
      </c>
      <c r="C88">
        <v>79</v>
      </c>
      <c r="D88" s="22">
        <f t="shared" si="44"/>
        <v>1304675630.3226922</v>
      </c>
      <c r="E88" s="22">
        <f t="shared" si="46"/>
        <v>1317474547.1871669</v>
      </c>
      <c r="F88" s="22">
        <f t="shared" si="46"/>
        <v>1330394910.3235557</v>
      </c>
      <c r="G88" s="22">
        <f t="shared" si="46"/>
        <v>1343437872.1103852</v>
      </c>
      <c r="H88" s="22">
        <f t="shared" si="46"/>
        <v>1356604595.8608637</v>
      </c>
      <c r="I88" s="22">
        <f t="shared" si="46"/>
        <v>1369896255.9266372</v>
      </c>
      <c r="J88" s="22">
        <f t="shared" si="46"/>
        <v>1383314037.8025317</v>
      </c>
      <c r="K88" s="22">
        <f t="shared" si="46"/>
        <v>1396859138.2322881</v>
      </c>
      <c r="L88" s="22">
        <f t="shared" si="46"/>
        <v>1410532765.3153005</v>
      </c>
      <c r="M88" s="22">
        <f t="shared" si="46"/>
        <v>1424336138.6143682</v>
      </c>
      <c r="N88" s="22">
        <f t="shared" si="46"/>
        <v>1438270489.2644696</v>
      </c>
      <c r="O88" s="22">
        <f t="shared" si="46"/>
        <v>1452337060.0825677</v>
      </c>
    </row>
    <row r="89" spans="2:15" x14ac:dyDescent="0.25">
      <c r="B89" s="2">
        <f t="shared" si="45"/>
        <v>452546.63675593963</v>
      </c>
      <c r="C89">
        <v>80</v>
      </c>
      <c r="D89" s="22">
        <f t="shared" si="44"/>
        <v>1466574826.4749975</v>
      </c>
      <c r="E89" s="22">
        <f t="shared" si="46"/>
        <v>1480947692.0845761</v>
      </c>
      <c r="F89" s="22">
        <f t="shared" si="46"/>
        <v>1495456938.8398006</v>
      </c>
      <c r="G89" s="22">
        <f t="shared" si="46"/>
        <v>1510103860.8331223</v>
      </c>
      <c r="H89" s="22">
        <f t="shared" si="46"/>
        <v>1524889764.4363675</v>
      </c>
      <c r="I89" s="22">
        <f t="shared" si="46"/>
        <v>1539815968.4172547</v>
      </c>
      <c r="J89" s="22">
        <f t="shared" si="46"/>
        <v>1554883804.0570159</v>
      </c>
      <c r="K89" s="22">
        <f t="shared" si="46"/>
        <v>1570094615.269135</v>
      </c>
      <c r="L89" s="22">
        <f t="shared" si="46"/>
        <v>1585449758.719213</v>
      </c>
      <c r="M89" s="22">
        <f t="shared" si="46"/>
        <v>1600950603.9459696</v>
      </c>
      <c r="N89" s="22">
        <f t="shared" si="46"/>
        <v>1616598533.4833939</v>
      </c>
      <c r="O89" s="22">
        <f t="shared" si="46"/>
        <v>1632394942.9840539</v>
      </c>
    </row>
    <row r="90" spans="2:15" x14ac:dyDescent="0.25">
      <c r="B90" s="2">
        <f t="shared" si="45"/>
        <v>493275.83406397421</v>
      </c>
      <c r="C90">
        <v>81</v>
      </c>
      <c r="D90" s="22">
        <f t="shared" si="44"/>
        <v>1648382357.0118032</v>
      </c>
      <c r="E90" s="22">
        <f t="shared" si="46"/>
        <v>1664521472.3008211</v>
      </c>
      <c r="F90" s="22">
        <f t="shared" si="46"/>
        <v>1680813728.312964</v>
      </c>
      <c r="G90" s="22">
        <f t="shared" si="46"/>
        <v>1697260578.1688433</v>
      </c>
      <c r="H90" s="22">
        <f t="shared" si="46"/>
        <v>1713863488.7774312</v>
      </c>
      <c r="I90" s="22">
        <f t="shared" si="46"/>
        <v>1730623940.9668956</v>
      </c>
      <c r="J90" s="22">
        <f t="shared" si="46"/>
        <v>1747543429.6166756</v>
      </c>
      <c r="K90" s="22">
        <f t="shared" si="46"/>
        <v>1764623463.7908125</v>
      </c>
      <c r="L90" s="22">
        <f t="shared" si="46"/>
        <v>1781865566.8725433</v>
      </c>
      <c r="M90" s="22">
        <f t="shared" si="46"/>
        <v>1799271276.7001734</v>
      </c>
      <c r="N90" s="22">
        <f t="shared" si="46"/>
        <v>1816842145.7042372</v>
      </c>
      <c r="O90" s="22">
        <f t="shared" si="46"/>
        <v>1834579741.0459614</v>
      </c>
    </row>
    <row r="91" spans="2:15" x14ac:dyDescent="0.25">
      <c r="B91" s="2">
        <f t="shared" si="45"/>
        <v>537670.65912973194</v>
      </c>
      <c r="C91">
        <v>82</v>
      </c>
      <c r="D91" s="22">
        <f t="shared" si="44"/>
        <v>1852530460.8354087</v>
      </c>
      <c r="E91" s="22">
        <f t="shared" si="46"/>
        <v>1870651511.2879646</v>
      </c>
      <c r="F91" s="22">
        <f t="shared" si="46"/>
        <v>1888944508.6360221</v>
      </c>
      <c r="G91" s="22">
        <f t="shared" si="46"/>
        <v>1907411084.4480681</v>
      </c>
      <c r="H91" s="22">
        <f t="shared" si="46"/>
        <v>1926052885.7742054</v>
      </c>
      <c r="I91" s="22">
        <f t="shared" si="46"/>
        <v>1944871575.2930541</v>
      </c>
      <c r="J91" s="22">
        <f t="shared" si="46"/>
        <v>1963868831.4600472</v>
      </c>
      <c r="K91" s="22">
        <f t="shared" si="46"/>
        <v>1983046348.6571343</v>
      </c>
      <c r="L91" s="22">
        <f t="shared" si="46"/>
        <v>2002405837.343904</v>
      </c>
      <c r="M91" s="22">
        <f t="shared" si="46"/>
        <v>2021949024.2101419</v>
      </c>
      <c r="N91" s="22">
        <f t="shared" si="46"/>
        <v>2041677652.3298352</v>
      </c>
      <c r="O91" s="22">
        <f t="shared" si="46"/>
        <v>2061593481.3166397</v>
      </c>
    </row>
    <row r="92" spans="2:15" x14ac:dyDescent="0.25">
      <c r="B92" s="2">
        <f t="shared" si="45"/>
        <v>586061.0184514079</v>
      </c>
      <c r="C92">
        <v>83</v>
      </c>
      <c r="D92" s="22">
        <f t="shared" si="44"/>
        <v>2081747137.006242</v>
      </c>
      <c r="E92" s="22">
        <f t="shared" si="46"/>
        <v>2102092026.561558</v>
      </c>
      <c r="F92" s="22">
        <f t="shared" si="46"/>
        <v>2122629964.5611413</v>
      </c>
      <c r="G92" s="22">
        <f t="shared" si="46"/>
        <v>2143362782.8017058</v>
      </c>
      <c r="H92" s="22">
        <f t="shared" si="46"/>
        <v>2164292330.4615054</v>
      </c>
      <c r="I92" s="22">
        <f t="shared" si="46"/>
        <v>2185420474.2652631</v>
      </c>
      <c r="J92" s="22">
        <f t="shared" si="46"/>
        <v>2206749098.6506667</v>
      </c>
      <c r="K92" s="22">
        <f t="shared" si="46"/>
        <v>2228280105.9364429</v>
      </c>
      <c r="L92" s="22">
        <f t="shared" si="46"/>
        <v>2250015416.4920268</v>
      </c>
      <c r="M92" s="22">
        <f t="shared" si="46"/>
        <v>2271956968.9088416</v>
      </c>
      <c r="N92" s="22">
        <f t="shared" si="46"/>
        <v>2294106720.173203</v>
      </c>
      <c r="O92" s="22">
        <f t="shared" si="46"/>
        <v>2316466645.8408642</v>
      </c>
    </row>
    <row r="93" spans="2:15" x14ac:dyDescent="0.25">
      <c r="B93" s="2">
        <f t="shared" si="45"/>
        <v>638806.51011203462</v>
      </c>
      <c r="C93">
        <v>84</v>
      </c>
      <c r="D93" s="22">
        <f t="shared" si="44"/>
        <v>2339091986.1959276</v>
      </c>
      <c r="E93" s="22">
        <f t="shared" si="46"/>
        <v>2361932013.720695</v>
      </c>
      <c r="F93" s="22">
        <f t="shared" si="46"/>
        <v>2384988765.5372648</v>
      </c>
      <c r="G93" s="22">
        <f t="shared" si="46"/>
        <v>2408264298.0975661</v>
      </c>
      <c r="H93" s="22">
        <f t="shared" si="46"/>
        <v>2431760687.3667746</v>
      </c>
      <c r="I93" s="22">
        <f t="shared" si="46"/>
        <v>2455480029.0084686</v>
      </c>
      <c r="J93" s="22">
        <f t="shared" si="46"/>
        <v>2479424438.5715456</v>
      </c>
      <c r="K93" s="22">
        <f t="shared" si="46"/>
        <v>2503596051.6789074</v>
      </c>
      <c r="L93" s="22">
        <f t="shared" si="46"/>
        <v>2527997024.2179399</v>
      </c>
      <c r="M93" s="22">
        <f t="shared" si="46"/>
        <v>2552629532.5327973</v>
      </c>
      <c r="N93" s="22">
        <f t="shared" si="46"/>
        <v>2577495773.6185141</v>
      </c>
      <c r="O93" s="22">
        <f t="shared" si="46"/>
        <v>2602597965.3169546</v>
      </c>
    </row>
    <row r="94" spans="2:15" x14ac:dyDescent="0.25">
      <c r="B94" s="2">
        <f t="shared" si="45"/>
        <v>696299.09602211777</v>
      </c>
      <c r="C94">
        <v>85</v>
      </c>
      <c r="D94" s="22">
        <f t="shared" si="44"/>
        <v>2627996384.6357794</v>
      </c>
      <c r="E94" s="22">
        <f t="shared" si="46"/>
        <v>2653635804.2963858</v>
      </c>
      <c r="F94" s="22">
        <f t="shared" si="46"/>
        <v>2679518511.1011147</v>
      </c>
      <c r="G94" s="22">
        <f t="shared" si="46"/>
        <v>2705646813.5513005</v>
      </c>
      <c r="H94" s="22">
        <f t="shared" si="46"/>
        <v>2732023042.0531678</v>
      </c>
      <c r="I94" s="22">
        <f t="shared" si="46"/>
        <v>2758649549.1256847</v>
      </c>
      <c r="J94" s="22">
        <f t="shared" si="46"/>
        <v>2785528709.610384</v>
      </c>
      <c r="K94" s="22">
        <f t="shared" si="46"/>
        <v>2812662920.8831782</v>
      </c>
      <c r="L94" s="22">
        <f t="shared" si="46"/>
        <v>2840054603.0681829</v>
      </c>
      <c r="M94" s="22">
        <f t="shared" si="46"/>
        <v>2867706199.253571</v>
      </c>
      <c r="N94" s="22">
        <f t="shared" si="46"/>
        <v>2895620175.7094731</v>
      </c>
      <c r="O94" s="22">
        <f t="shared" si="46"/>
        <v>2923799022.1079459</v>
      </c>
    </row>
    <row r="95" spans="2:15" x14ac:dyDescent="0.25">
      <c r="B95" s="2">
        <f t="shared" si="45"/>
        <v>758966.0146641084</v>
      </c>
      <c r="C95">
        <v>86</v>
      </c>
      <c r="D95" s="22">
        <f t="shared" si="44"/>
        <v>2952308513.2970862</v>
      </c>
      <c r="E95" s="22">
        <f t="shared" si="46"/>
        <v>2981088525.1447906</v>
      </c>
      <c r="F95" s="22">
        <f t="shared" si="46"/>
        <v>3010141624.5655727</v>
      </c>
      <c r="G95" s="22">
        <f t="shared" si="46"/>
        <v>3039470402.8308668</v>
      </c>
      <c r="H95" s="22">
        <f t="shared" si="46"/>
        <v>3069077475.8001442</v>
      </c>
      <c r="I95" s="22">
        <f t="shared" si="46"/>
        <v>3098965484.1542263</v>
      </c>
      <c r="J95" s="22">
        <f t="shared" si="46"/>
        <v>3129137093.6308074</v>
      </c>
      <c r="K95" s="22">
        <f t="shared" si="46"/>
        <v>3159594995.2622147</v>
      </c>
      <c r="L95" s="22">
        <f t="shared" si="46"/>
        <v>3190341905.6154246</v>
      </c>
      <c r="M95" s="22">
        <f t="shared" si="46"/>
        <v>3221380567.0343542</v>
      </c>
      <c r="N95" s="22">
        <f t="shared" si="46"/>
        <v>3252713747.8844547</v>
      </c>
      <c r="O95" s="22">
        <f t="shared" si="46"/>
        <v>3284344242.7996235</v>
      </c>
    </row>
    <row r="96" spans="2:15" x14ac:dyDescent="0.25">
      <c r="B96" s="2">
        <f t="shared" si="45"/>
        <v>827272.95598387823</v>
      </c>
      <c r="C96">
        <v>87</v>
      </c>
      <c r="D96" s="22">
        <f t="shared" si="44"/>
        <v>3316343828.0232029</v>
      </c>
      <c r="E96" s="22">
        <f t="shared" si="46"/>
        <v>3348647050.6849613</v>
      </c>
      <c r="F96" s="22">
        <f t="shared" si="46"/>
        <v>3381256791.9376769</v>
      </c>
      <c r="G96" s="22">
        <f t="shared" si="46"/>
        <v>3414175960.27279</v>
      </c>
      <c r="H96" s="22">
        <f t="shared" si="46"/>
        <v>3447407491.7798133</v>
      </c>
      <c r="I96" s="22">
        <f t="shared" si="46"/>
        <v>3480954350.408206</v>
      </c>
      <c r="J96" s="22">
        <f t="shared" si="46"/>
        <v>3514819528.2317295</v>
      </c>
      <c r="K96" s="22">
        <f t="shared" si="46"/>
        <v>3549006045.715313</v>
      </c>
      <c r="L96" s="22">
        <f t="shared" si="46"/>
        <v>3583516951.9844527</v>
      </c>
      <c r="M96" s="22">
        <f t="shared" si="46"/>
        <v>3618355325.0971651</v>
      </c>
      <c r="N96" s="22">
        <f t="shared" si="46"/>
        <v>3653524272.318522</v>
      </c>
      <c r="O96" s="22">
        <f t="shared" si="46"/>
        <v>3689026930.3977895</v>
      </c>
    </row>
    <row r="97" spans="2:15" x14ac:dyDescent="0.25">
      <c r="B97" s="2">
        <f t="shared" si="45"/>
        <v>901727.52202242729</v>
      </c>
      <c r="C97">
        <v>88</v>
      </c>
      <c r="D97" s="22">
        <f t="shared" si="44"/>
        <v>3724941626.8981967</v>
      </c>
      <c r="E97" s="22">
        <f t="shared" si="46"/>
        <v>3761197110.5170045</v>
      </c>
      <c r="F97" s="22">
        <f t="shared" si="46"/>
        <v>3797796614.9126143</v>
      </c>
      <c r="G97" s="22">
        <f t="shared" si="46"/>
        <v>3834743404.4269428</v>
      </c>
      <c r="H97" s="22">
        <f t="shared" si="46"/>
        <v>3872040774.3765702</v>
      </c>
      <c r="I97" s="22">
        <f t="shared" si="46"/>
        <v>3909692051.3466544</v>
      </c>
      <c r="J97" s="22">
        <f t="shared" si="46"/>
        <v>3947700593.4876304</v>
      </c>
      <c r="K97" s="22">
        <f t="shared" si="46"/>
        <v>3986069790.8147273</v>
      </c>
      <c r="L97" s="22">
        <f t="shared" si="46"/>
        <v>4024803065.5103273</v>
      </c>
      <c r="M97" s="22">
        <f t="shared" si="46"/>
        <v>4063903872.2291923</v>
      </c>
      <c r="N97" s="22">
        <f t="shared" si="46"/>
        <v>4103375698.4065876</v>
      </c>
      <c r="O97" s="22">
        <f t="shared" si="46"/>
        <v>4143222064.5693297</v>
      </c>
    </row>
    <row r="98" spans="2:15" x14ac:dyDescent="0.25">
      <c r="B98" s="2">
        <f t="shared" si="45"/>
        <v>982882.99900444585</v>
      </c>
      <c r="C98">
        <v>89</v>
      </c>
      <c r="D98" s="22">
        <f t="shared" si="44"/>
        <v>4183528450.1942844</v>
      </c>
      <c r="E98" s="22">
        <f t="shared" si="46"/>
        <v>4224217294.766376</v>
      </c>
      <c r="F98" s="22">
        <f t="shared" si="46"/>
        <v>4265292227.3593597</v>
      </c>
      <c r="G98" s="22">
        <f t="shared" si="46"/>
        <v>4306756911.4825201</v>
      </c>
      <c r="H98" s="22">
        <f t="shared" si="46"/>
        <v>4348615045.407423</v>
      </c>
      <c r="I98" s="22">
        <f t="shared" si="46"/>
        <v>4390870362.4977674</v>
      </c>
      <c r="J98" s="22">
        <f t="shared" si="46"/>
        <v>4433526631.542367</v>
      </c>
      <c r="K98" s="22">
        <f t="shared" si="46"/>
        <v>4476587657.0912924</v>
      </c>
      <c r="L98" s="22">
        <f t="shared" si="46"/>
        <v>4520057279.7952032</v>
      </c>
      <c r="M98" s="22">
        <f t="shared" si="46"/>
        <v>4563939376.7478952</v>
      </c>
      <c r="N98" s="22">
        <f t="shared" si="46"/>
        <v>4608237861.8321066</v>
      </c>
      <c r="O98" s="22">
        <f t="shared" si="46"/>
        <v>4652956686.0685978</v>
      </c>
    </row>
    <row r="99" spans="2:15" x14ac:dyDescent="0.25">
      <c r="B99" s="2">
        <f t="shared" si="45"/>
        <v>1071342.468914846</v>
      </c>
      <c r="C99">
        <v>90</v>
      </c>
      <c r="D99" s="22">
        <f t="shared" si="44"/>
        <v>4698189136.8120508</v>
      </c>
      <c r="E99" s="22">
        <f t="shared" si="46"/>
        <v>4743850788.9145327</v>
      </c>
      <c r="F99" s="22">
        <f t="shared" si="46"/>
        <v>4789945714.9788656</v>
      </c>
      <c r="G99" s="22">
        <f t="shared" si="46"/>
        <v>4836478026.2519579</v>
      </c>
      <c r="H99" s="22">
        <f t="shared" si="46"/>
        <v>4883451872.9914885</v>
      </c>
      <c r="I99" s="22">
        <f t="shared" si="46"/>
        <v>4930871444.836071</v>
      </c>
      <c r="J99" s="22">
        <f t="shared" si="46"/>
        <v>4978740971.1789331</v>
      </c>
      <c r="K99" s="22">
        <f t="shared" si="46"/>
        <v>5027064721.5451393</v>
      </c>
      <c r="L99" s="22">
        <f t="shared" si="46"/>
        <v>5075847005.972393</v>
      </c>
      <c r="M99" s="22">
        <f t="shared" si="46"/>
        <v>5125092175.3954525</v>
      </c>
      <c r="N99" s="22">
        <f t="shared" si="46"/>
        <v>5174804622.0341959</v>
      </c>
      <c r="O99" s="22">
        <f t="shared" si="46"/>
        <v>5224988779.7853661</v>
      </c>
    </row>
    <row r="100" spans="2:15" x14ac:dyDescent="0.25">
      <c r="B100" s="2">
        <f t="shared" si="45"/>
        <v>1167763.2911171822</v>
      </c>
      <c r="C100">
        <v>91</v>
      </c>
      <c r="D100" s="22">
        <f t="shared" si="44"/>
        <v>5275746460.3574514</v>
      </c>
      <c r="E100" s="22">
        <f t="shared" si="46"/>
        <v>5326985770.0503254</v>
      </c>
      <c r="F100" s="22">
        <f t="shared" si="46"/>
        <v>5378711278.9429865</v>
      </c>
      <c r="G100" s="22">
        <f t="shared" si="46"/>
        <v>5430927600.4789658</v>
      </c>
      <c r="H100" s="22">
        <f t="shared" si="46"/>
        <v>5483639391.8778057</v>
      </c>
      <c r="I100" s="22">
        <f t="shared" si="46"/>
        <v>5536851354.5504398</v>
      </c>
      <c r="J100" s="22">
        <f t="shared" si="46"/>
        <v>5590568234.5185175</v>
      </c>
      <c r="K100" s="22">
        <f t="shared" si="46"/>
        <v>5644794822.8377037</v>
      </c>
      <c r="L100" s="22">
        <f t="shared" si="46"/>
        <v>5699535956.0249996</v>
      </c>
      <c r="M100" s="22">
        <f t="shared" si="46"/>
        <v>5754796516.4901142</v>
      </c>
      <c r="N100" s="22">
        <f t="shared" si="46"/>
        <v>5810581432.9709311</v>
      </c>
      <c r="O100" s="22">
        <f t="shared" si="46"/>
        <v>5866895680.9731073</v>
      </c>
    </row>
    <row r="101" spans="2:15" x14ac:dyDescent="0.25">
      <c r="B101" s="2">
        <f t="shared" si="45"/>
        <v>1272861.9873177288</v>
      </c>
      <c r="C101">
        <v>92</v>
      </c>
      <c r="D101" s="22">
        <f t="shared" si="44"/>
        <v>5923850379.1698103</v>
      </c>
      <c r="E101" s="22">
        <f t="shared" si="46"/>
        <v>5981345508.7043543</v>
      </c>
      <c r="F101" s="22">
        <f t="shared" si="46"/>
        <v>6039386197.6177979</v>
      </c>
      <c r="G101" s="22">
        <f t="shared" si="46"/>
        <v>6097977622.6101217</v>
      </c>
      <c r="H101" s="22">
        <f t="shared" si="46"/>
        <v>6157125009.5019398</v>
      </c>
      <c r="I101" s="22">
        <f t="shared" si="46"/>
        <v>6216833633.7005968</v>
      </c>
      <c r="J101" s="22">
        <f t="shared" si="46"/>
        <v>6277108820.6706829</v>
      </c>
      <c r="K101" s="22">
        <f t="shared" si="46"/>
        <v>6337955946.4090214</v>
      </c>
      <c r="L101" s="22">
        <f t="shared" si="46"/>
        <v>6399380437.9241562</v>
      </c>
      <c r="M101" s="22">
        <f t="shared" si="46"/>
        <v>6461387773.7203903</v>
      </c>
      <c r="N101" s="22">
        <f t="shared" si="46"/>
        <v>6523983484.2864199</v>
      </c>
      <c r="O101" s="22">
        <f t="shared" si="46"/>
        <v>6587173152.588603</v>
      </c>
    </row>
    <row r="102" spans="2:15" x14ac:dyDescent="0.25">
      <c r="B102" s="2">
        <f t="shared" si="45"/>
        <v>1387419.5661763246</v>
      </c>
      <c r="C102">
        <v>93</v>
      </c>
      <c r="D102" s="22">
        <f t="shared" si="44"/>
        <v>6651078059.1609144</v>
      </c>
      <c r="E102" s="22">
        <f t="shared" si="46"/>
        <v>6715589346.159194</v>
      </c>
      <c r="F102" s="22">
        <f t="shared" si="46"/>
        <v>6780712767.4017439</v>
      </c>
      <c r="G102" s="22">
        <f t="shared" si="46"/>
        <v>6846454131.3036556</v>
      </c>
      <c r="H102" s="22">
        <f t="shared" si="46"/>
        <v>6912819301.3948698</v>
      </c>
      <c r="I102" s="22">
        <f t="shared" si="46"/>
        <v>6979814196.8431482</v>
      </c>
      <c r="J102" s="22">
        <f t="shared" si="46"/>
        <v>7047444792.9820089</v>
      </c>
      <c r="K102" s="22">
        <f t="shared" si="46"/>
        <v>7115717121.8436737</v>
      </c>
      <c r="L102" s="22">
        <f t="shared" si="46"/>
        <v>7184637272.6970692</v>
      </c>
      <c r="M102" s="22">
        <f t="shared" si="46"/>
        <v>7254211392.5909328</v>
      </c>
      <c r="N102" s="22">
        <f t="shared" si="46"/>
        <v>7324445686.9020748</v>
      </c>
      <c r="O102" s="22">
        <f t="shared" si="46"/>
        <v>7395346419.8888416</v>
      </c>
    </row>
    <row r="103" spans="2:15" x14ac:dyDescent="0.25">
      <c r="B103" s="2">
        <f t="shared" si="45"/>
        <v>1512287.3271321938</v>
      </c>
      <c r="C103">
        <v>94</v>
      </c>
      <c r="D103" s="22">
        <f t="shared" si="44"/>
        <v>7467045967.855114</v>
      </c>
      <c r="E103" s="22">
        <f t="shared" si="46"/>
        <v>7539425857.9855413</v>
      </c>
      <c r="F103" s="22">
        <f t="shared" si="46"/>
        <v>7612492545.906044</v>
      </c>
      <c r="G103" s="22">
        <f t="shared" si="46"/>
        <v>7686252548.4986401</v>
      </c>
      <c r="H103" s="22">
        <f t="shared" si="46"/>
        <v>7760712444.4826918</v>
      </c>
      <c r="I103" s="22">
        <f t="shared" si="46"/>
        <v>7835878875.001667</v>
      </c>
      <c r="J103" s="22">
        <f t="shared" si="46"/>
        <v>7911758544.2154684</v>
      </c>
      <c r="K103" s="22">
        <f t="shared" si="46"/>
        <v>7988358219.8983841</v>
      </c>
      <c r="L103" s="22">
        <f t="shared" si="46"/>
        <v>8065684734.0427113</v>
      </c>
      <c r="M103" s="22">
        <f t="shared" si="46"/>
        <v>8143744983.4681072</v>
      </c>
      <c r="N103" s="22">
        <f t="shared" si="46"/>
        <v>8222545930.4367228</v>
      </c>
      <c r="O103" s="22">
        <f t="shared" si="46"/>
        <v>8302094603.2741718</v>
      </c>
    </row>
    <row r="104" spans="2:15" x14ac:dyDescent="0.25">
      <c r="B104" s="2">
        <f t="shared" si="45"/>
        <v>1648393.1865740914</v>
      </c>
      <c r="C104">
        <v>95</v>
      </c>
      <c r="D104" s="22">
        <f t="shared" si="44"/>
        <v>8382535494.3361559</v>
      </c>
      <c r="E104" s="22">
        <f t="shared" si="46"/>
        <v>8463739672.3569002</v>
      </c>
      <c r="F104" s="22">
        <f t="shared" si="46"/>
        <v>8545714380.0083065</v>
      </c>
      <c r="G104" s="22">
        <f t="shared" si="46"/>
        <v>8628466928.686491</v>
      </c>
      <c r="H104" s="22">
        <f t="shared" si="46"/>
        <v>8712004699.1638927</v>
      </c>
      <c r="I104" s="22">
        <f t="shared" si="46"/>
        <v>8796335142.24757</v>
      </c>
      <c r="J104" s="22">
        <f t="shared" si="46"/>
        <v>8881465779.4437504</v>
      </c>
      <c r="K104" s="22">
        <f t="shared" si="46"/>
        <v>8967404203.6286736</v>
      </c>
      <c r="L104" s="22">
        <f t="shared" si="46"/>
        <v>9054158079.7258129</v>
      </c>
      <c r="M104" s="22">
        <f t="shared" si="46"/>
        <v>9141735145.3895111</v>
      </c>
      <c r="N104" s="22">
        <f t="shared" si="46"/>
        <v>9230143211.6951103</v>
      </c>
      <c r="O104" s="22">
        <f t="shared" si="46"/>
        <v>9319390163.8356304</v>
      </c>
    </row>
    <row r="105" spans="2:15" x14ac:dyDescent="0.25">
      <c r="B105" s="2">
        <f t="shared" si="45"/>
        <v>1796748.5733657598</v>
      </c>
      <c r="C105">
        <v>96</v>
      </c>
      <c r="D105" s="22">
        <f t="shared" si="44"/>
        <v>9409633724.9253902</v>
      </c>
      <c r="E105" s="22">
        <f t="shared" si="46"/>
        <v>9500733588.480011</v>
      </c>
      <c r="F105" s="22">
        <f t="shared" si="46"/>
        <v>9592697879.7762699</v>
      </c>
      <c r="G105" s="22">
        <f t="shared" si="46"/>
        <v>9685534801.1900158</v>
      </c>
      <c r="H105" s="22">
        <f t="shared" si="46"/>
        <v>9779252632.9277401</v>
      </c>
      <c r="I105" s="22">
        <f t="shared" si="46"/>
        <v>9873859733.7651024</v>
      </c>
      <c r="J105" s="22">
        <f t="shared" si="46"/>
        <v>9969364541.7924519</v>
      </c>
      <c r="K105" s="22">
        <f t="shared" si="46"/>
        <v>10065775575.167429</v>
      </c>
      <c r="L105" s="22">
        <f t="shared" si="46"/>
        <v>10163101432.87471</v>
      </c>
      <c r="M105" s="22">
        <f t="shared" si="46"/>
        <v>10261350795.492956</v>
      </c>
      <c r="N105" s="22">
        <f t="shared" si="46"/>
        <v>10360532425.969042</v>
      </c>
      <c r="O105" s="22">
        <f t="shared" si="46"/>
        <v>10460655170.39963</v>
      </c>
    </row>
    <row r="106" spans="2:15" x14ac:dyDescent="0.25">
      <c r="B106" s="2">
        <f t="shared" si="45"/>
        <v>1958455.9449686783</v>
      </c>
      <c r="C106">
        <v>97</v>
      </c>
      <c r="D106" s="22">
        <f t="shared" si="44"/>
        <v>10561891200.599529</v>
      </c>
      <c r="E106" s="22">
        <f t="shared" si="46"/>
        <v>10664087838.527515</v>
      </c>
      <c r="F106" s="22">
        <f t="shared" si="46"/>
        <v>10767254199.19141</v>
      </c>
      <c r="G106" s="22">
        <f t="shared" si="46"/>
        <v>10871399484.08946</v>
      </c>
      <c r="H106" s="22">
        <f t="shared" ref="H106:O106" si="47">(G106+$B106)*(1+$D$1)</f>
        <v>10976532982.031021</v>
      </c>
      <c r="I106" s="22">
        <f t="shared" si="47"/>
        <v>11082664069.965036</v>
      </c>
      <c r="J106" s="22">
        <f t="shared" si="47"/>
        <v>11189802213.816381</v>
      </c>
      <c r="K106" s="22">
        <f t="shared" si="47"/>
        <v>11297956969.330126</v>
      </c>
      <c r="L106" s="22">
        <f t="shared" si="47"/>
        <v>11407137982.923832</v>
      </c>
      <c r="M106" s="22">
        <f t="shared" si="47"/>
        <v>11517354992.547916</v>
      </c>
      <c r="N106" s="22">
        <f t="shared" si="47"/>
        <v>11628617828.554192</v>
      </c>
      <c r="O106" s="22">
        <f t="shared" si="47"/>
        <v>11740936414.572645</v>
      </c>
    </row>
    <row r="107" spans="2:15" x14ac:dyDescent="0.25">
      <c r="B107" s="2">
        <f t="shared" si="45"/>
        <v>2134716.9800158595</v>
      </c>
      <c r="C107">
        <v>98</v>
      </c>
      <c r="D107" s="22">
        <f t="shared" si="44"/>
        <v>11854498701.936045</v>
      </c>
      <c r="E107" s="22">
        <f t="shared" si="46"/>
        <v>11969138558.329412</v>
      </c>
      <c r="F107" s="22">
        <f t="shared" ref="F107:O107" si="48">(E107+$B107)*(1+$D$1)</f>
        <v>12084866208.582148</v>
      </c>
      <c r="G107" s="22">
        <f t="shared" si="48"/>
        <v>12201691974.544937</v>
      </c>
      <c r="H107" s="22">
        <f t="shared" si="48"/>
        <v>12319626276.010372</v>
      </c>
      <c r="I107" s="22">
        <f t="shared" si="48"/>
        <v>12438679631.642298</v>
      </c>
      <c r="J107" s="22">
        <f t="shared" si="48"/>
        <v>12558862659.91398</v>
      </c>
      <c r="K107" s="22">
        <f t="shared" si="48"/>
        <v>12680186080.055185</v>
      </c>
      <c r="L107" s="22">
        <f t="shared" si="48"/>
        <v>12802660713.008224</v>
      </c>
      <c r="M107" s="22">
        <f t="shared" si="48"/>
        <v>12926297482.393095</v>
      </c>
      <c r="N107" s="22">
        <f t="shared" si="48"/>
        <v>13051107415.48176</v>
      </c>
      <c r="O107" s="22">
        <f t="shared" si="48"/>
        <v>13177101644.181683</v>
      </c>
    </row>
    <row r="108" spans="2:15" x14ac:dyDescent="0.25">
      <c r="B108" s="2">
        <f t="shared" si="45"/>
        <v>2326841.5082172868</v>
      </c>
      <c r="C108">
        <v>99</v>
      </c>
      <c r="D108" s="22">
        <f t="shared" si="44"/>
        <v>13304485353.586756</v>
      </c>
      <c r="E108" s="22">
        <f t="shared" si="46"/>
        <v>13433077780.633614</v>
      </c>
      <c r="F108" s="22">
        <f t="shared" ref="F108:O108" si="49">(E108+$B108)*(1+$D$1)</f>
        <v>13562890394.593674</v>
      </c>
      <c r="G108" s="22">
        <f t="shared" si="49"/>
        <v>13693934773.567898</v>
      </c>
      <c r="H108" s="22">
        <f t="shared" si="49"/>
        <v>13826222605.519449</v>
      </c>
      <c r="I108" s="22">
        <f t="shared" si="49"/>
        <v>13959765689.316154</v>
      </c>
      <c r="J108" s="22">
        <f t="shared" si="49"/>
        <v>14094575935.782852</v>
      </c>
      <c r="K108" s="22">
        <f t="shared" si="49"/>
        <v>14230665368.763733</v>
      </c>
      <c r="L108" s="22">
        <f t="shared" si="49"/>
        <v>14368046126.194754</v>
      </c>
      <c r="M108" s="22">
        <f t="shared" si="49"/>
        <v>14506730461.186234</v>
      </c>
      <c r="N108" s="22">
        <f t="shared" si="49"/>
        <v>14646730743.115719</v>
      </c>
      <c r="O108" s="22">
        <f t="shared" si="49"/>
        <v>14788059458.731216</v>
      </c>
    </row>
    <row r="109" spans="2:15" x14ac:dyDescent="0.25">
      <c r="B109" s="2">
        <f t="shared" si="45"/>
        <v>2536257.2439568429</v>
      </c>
      <c r="C109">
        <v>100</v>
      </c>
      <c r="D109" s="22">
        <f t="shared" si="44"/>
        <v>14930940616.103193</v>
      </c>
      <c r="E109" s="22">
        <f t="shared" si="46"/>
        <v>15075177543.191727</v>
      </c>
      <c r="F109" s="22">
        <f t="shared" ref="F109:O109" si="50">(E109+$B109)*(1+$D$1)</f>
        <v>15220783104.614923</v>
      </c>
      <c r="G109" s="22">
        <f t="shared" si="50"/>
        <v>15367770287.060589</v>
      </c>
      <c r="H109" s="22">
        <f t="shared" si="50"/>
        <v>15516152200.444519</v>
      </c>
      <c r="I109" s="22">
        <f t="shared" si="50"/>
        <v>15665942079.079786</v>
      </c>
      <c r="J109" s="22">
        <f t="shared" si="50"/>
        <v>15817153282.857121</v>
      </c>
      <c r="K109" s="22">
        <f t="shared" si="50"/>
        <v>15969799298.436487</v>
      </c>
      <c r="L109" s="22">
        <f t="shared" si="50"/>
        <v>16123893740.449974</v>
      </c>
      <c r="M109" s="22">
        <f t="shared" si="50"/>
        <v>16279450352.716099</v>
      </c>
      <c r="N109" s="22">
        <f t="shared" si="50"/>
        <v>16436483009.465622</v>
      </c>
      <c r="O109" s="22">
        <f t="shared" si="50"/>
        <v>16595005716.579008</v>
      </c>
    </row>
  </sheetData>
  <sheetProtection password="A34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B18" sqref="B18"/>
    </sheetView>
  </sheetViews>
  <sheetFormatPr defaultRowHeight="15" x14ac:dyDescent="0.25"/>
  <cols>
    <col min="1" max="1" width="39.42578125" bestFit="1" customWidth="1"/>
    <col min="2" max="2" width="14" bestFit="1" customWidth="1"/>
    <col min="4" max="15" width="15" bestFit="1" customWidth="1"/>
  </cols>
  <sheetData>
    <row r="1" spans="1:15" x14ac:dyDescent="0.25">
      <c r="A1" t="str">
        <f>'Investment Calculator'!B9</f>
        <v>Expected Return</v>
      </c>
      <c r="B1" s="1">
        <f>'Investment Calculator'!C9</f>
        <v>0.12</v>
      </c>
      <c r="C1" t="s">
        <v>4</v>
      </c>
      <c r="D1" s="3">
        <f>(1+B1)^(1/12)-1</f>
        <v>9.4887929345830457E-3</v>
      </c>
    </row>
    <row r="2" spans="1:15" x14ac:dyDescent="0.25">
      <c r="A2" t="str">
        <f>'Investment Calculator'!B10</f>
        <v>Period</v>
      </c>
      <c r="B2">
        <f>'Investment Calculator'!C10</f>
        <v>18</v>
      </c>
    </row>
    <row r="3" spans="1:15" x14ac:dyDescent="0.25">
      <c r="A3" t="s">
        <v>13</v>
      </c>
      <c r="B3">
        <f>'Investment Calculator'!C11</f>
        <v>0</v>
      </c>
    </row>
    <row r="4" spans="1:15" x14ac:dyDescent="0.25">
      <c r="A4" t="str">
        <f>'Investment Calculator'!B12</f>
        <v>Monthly Investment</v>
      </c>
      <c r="B4">
        <f>'Investment Calculator'!C12</f>
        <v>500</v>
      </c>
    </row>
    <row r="5" spans="1:15" x14ac:dyDescent="0.25">
      <c r="A5" t="str">
        <f>'Investment Calculator'!B13</f>
        <v>Inflation</v>
      </c>
      <c r="B5" s="1">
        <f>'Investment Calculator'!C13</f>
        <v>0.09</v>
      </c>
    </row>
    <row r="6" spans="1:15" x14ac:dyDescent="0.25">
      <c r="A6" t="str">
        <f>'Investment Calculator'!B14</f>
        <v>Increase Monthly Investment By Inflation?</v>
      </c>
      <c r="B6" t="str">
        <f>'Investment Calculator'!C14</f>
        <v>YES</v>
      </c>
    </row>
    <row r="8" spans="1:15" x14ac:dyDescent="0.25">
      <c r="B8" s="23"/>
      <c r="C8" s="23" t="s">
        <v>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B9" s="23" t="s">
        <v>17</v>
      </c>
      <c r="C9" s="23" t="s">
        <v>2</v>
      </c>
      <c r="D9" s="23">
        <v>1</v>
      </c>
      <c r="E9" s="23">
        <v>2</v>
      </c>
      <c r="F9" s="23">
        <v>3</v>
      </c>
      <c r="G9" s="23">
        <v>4</v>
      </c>
      <c r="H9" s="23">
        <v>5</v>
      </c>
      <c r="I9" s="23">
        <v>6</v>
      </c>
      <c r="J9" s="23">
        <v>7</v>
      </c>
      <c r="K9" s="23">
        <v>8</v>
      </c>
      <c r="L9" s="23">
        <v>9</v>
      </c>
      <c r="M9" s="23">
        <v>10</v>
      </c>
      <c r="N9" s="23">
        <v>11</v>
      </c>
      <c r="O9" s="23">
        <v>12</v>
      </c>
    </row>
    <row r="10" spans="1:15" x14ac:dyDescent="0.25">
      <c r="B10" s="22">
        <f>B4</f>
        <v>500</v>
      </c>
      <c r="C10" s="23">
        <v>1</v>
      </c>
      <c r="D10" s="22">
        <f>$B$4+B3</f>
        <v>500</v>
      </c>
      <c r="E10" s="22">
        <f>D10+$B10</f>
        <v>1000</v>
      </c>
      <c r="F10" s="22">
        <f t="shared" ref="F10:O10" si="0">E10+$B10</f>
        <v>1500</v>
      </c>
      <c r="G10" s="22">
        <f t="shared" si="0"/>
        <v>2000</v>
      </c>
      <c r="H10" s="22">
        <f t="shared" si="0"/>
        <v>2500</v>
      </c>
      <c r="I10" s="22">
        <f t="shared" si="0"/>
        <v>3000</v>
      </c>
      <c r="J10" s="22">
        <f t="shared" si="0"/>
        <v>3500</v>
      </c>
      <c r="K10" s="22">
        <f t="shared" si="0"/>
        <v>4000</v>
      </c>
      <c r="L10" s="22">
        <f t="shared" si="0"/>
        <v>4500</v>
      </c>
      <c r="M10" s="22">
        <f t="shared" si="0"/>
        <v>5000</v>
      </c>
      <c r="N10" s="22">
        <f t="shared" si="0"/>
        <v>5500</v>
      </c>
      <c r="O10" s="22">
        <f t="shared" si="0"/>
        <v>6000</v>
      </c>
    </row>
    <row r="11" spans="1:15" x14ac:dyDescent="0.25">
      <c r="B11" s="22">
        <f>IF($B$6="YES",B10*(1+$B$5),B10)</f>
        <v>545</v>
      </c>
      <c r="C11" s="23">
        <v>2</v>
      </c>
      <c r="D11" s="22">
        <f>O10+B$11</f>
        <v>6545</v>
      </c>
      <c r="E11" s="22">
        <f>D11+$B11</f>
        <v>7090</v>
      </c>
      <c r="F11" s="22">
        <f t="shared" ref="F11:O11" si="1">E11+$B11</f>
        <v>7635</v>
      </c>
      <c r="G11" s="22">
        <f t="shared" si="1"/>
        <v>8180</v>
      </c>
      <c r="H11" s="22">
        <f t="shared" si="1"/>
        <v>8725</v>
      </c>
      <c r="I11" s="22">
        <f t="shared" si="1"/>
        <v>9270</v>
      </c>
      <c r="J11" s="22">
        <f t="shared" si="1"/>
        <v>9815</v>
      </c>
      <c r="K11" s="22">
        <f t="shared" si="1"/>
        <v>10360</v>
      </c>
      <c r="L11" s="22">
        <f t="shared" si="1"/>
        <v>10905</v>
      </c>
      <c r="M11" s="22">
        <f t="shared" si="1"/>
        <v>11450</v>
      </c>
      <c r="N11" s="22">
        <f t="shared" si="1"/>
        <v>11995</v>
      </c>
      <c r="O11" s="22">
        <f t="shared" si="1"/>
        <v>12540</v>
      </c>
    </row>
    <row r="12" spans="1:15" x14ac:dyDescent="0.25">
      <c r="B12" s="22">
        <f t="shared" ref="B12:B75" si="2">IF($B$6="YES",B11*(1+$B$5),B11)</f>
        <v>594.05000000000007</v>
      </c>
      <c r="C12" s="23">
        <v>3</v>
      </c>
      <c r="D12" s="22">
        <f t="shared" ref="D12:D75" si="3">O11+B$11</f>
        <v>13085</v>
      </c>
      <c r="E12" s="22">
        <f t="shared" ref="E12:O12" si="4">D12+$B12</f>
        <v>13679.05</v>
      </c>
      <c r="F12" s="22">
        <f t="shared" si="4"/>
        <v>14273.099999999999</v>
      </c>
      <c r="G12" s="22">
        <f t="shared" si="4"/>
        <v>14867.149999999998</v>
      </c>
      <c r="H12" s="22">
        <f t="shared" si="4"/>
        <v>15461.199999999997</v>
      </c>
      <c r="I12" s="22">
        <f t="shared" si="4"/>
        <v>16055.249999999996</v>
      </c>
      <c r="J12" s="22">
        <f t="shared" si="4"/>
        <v>16649.299999999996</v>
      </c>
      <c r="K12" s="22">
        <f t="shared" si="4"/>
        <v>17243.349999999995</v>
      </c>
      <c r="L12" s="22">
        <f t="shared" si="4"/>
        <v>17837.399999999994</v>
      </c>
      <c r="M12" s="22">
        <f t="shared" si="4"/>
        <v>18431.449999999993</v>
      </c>
      <c r="N12" s="22">
        <f t="shared" si="4"/>
        <v>19025.499999999993</v>
      </c>
      <c r="O12" s="22">
        <f t="shared" si="4"/>
        <v>19619.549999999992</v>
      </c>
    </row>
    <row r="13" spans="1:15" x14ac:dyDescent="0.25">
      <c r="B13" s="22">
        <f t="shared" si="2"/>
        <v>647.51450000000011</v>
      </c>
      <c r="C13" s="23">
        <v>4</v>
      </c>
      <c r="D13" s="22">
        <f t="shared" si="3"/>
        <v>20164.549999999992</v>
      </c>
      <c r="E13" s="22">
        <f t="shared" ref="E13:O13" si="5">D13+$B13</f>
        <v>20812.064499999993</v>
      </c>
      <c r="F13" s="22">
        <f t="shared" si="5"/>
        <v>21459.578999999994</v>
      </c>
      <c r="G13" s="22">
        <f t="shared" si="5"/>
        <v>22107.093499999995</v>
      </c>
      <c r="H13" s="22">
        <f t="shared" si="5"/>
        <v>22754.607999999997</v>
      </c>
      <c r="I13" s="22">
        <f t="shared" si="5"/>
        <v>23402.122499999998</v>
      </c>
      <c r="J13" s="22">
        <f t="shared" si="5"/>
        <v>24049.636999999999</v>
      </c>
      <c r="K13" s="22">
        <f t="shared" si="5"/>
        <v>24697.1515</v>
      </c>
      <c r="L13" s="22">
        <f t="shared" si="5"/>
        <v>25344.666000000001</v>
      </c>
      <c r="M13" s="22">
        <f t="shared" si="5"/>
        <v>25992.180500000002</v>
      </c>
      <c r="N13" s="22">
        <f t="shared" si="5"/>
        <v>26639.695000000003</v>
      </c>
      <c r="O13" s="22">
        <f t="shared" si="5"/>
        <v>27287.209500000004</v>
      </c>
    </row>
    <row r="14" spans="1:15" x14ac:dyDescent="0.25">
      <c r="B14" s="22">
        <f t="shared" si="2"/>
        <v>705.7908050000002</v>
      </c>
      <c r="C14" s="23">
        <v>5</v>
      </c>
      <c r="D14" s="22">
        <f t="shared" si="3"/>
        <v>27832.209500000004</v>
      </c>
      <c r="E14" s="22">
        <f t="shared" ref="E14:O14" si="6">D14+$B14</f>
        <v>28538.000305000005</v>
      </c>
      <c r="F14" s="22">
        <f t="shared" si="6"/>
        <v>29243.791110000006</v>
      </c>
      <c r="G14" s="22">
        <f t="shared" si="6"/>
        <v>29949.581915000006</v>
      </c>
      <c r="H14" s="22">
        <f t="shared" si="6"/>
        <v>30655.372720000007</v>
      </c>
      <c r="I14" s="22">
        <f t="shared" si="6"/>
        <v>31361.163525000007</v>
      </c>
      <c r="J14" s="22">
        <f t="shared" si="6"/>
        <v>32066.954330000008</v>
      </c>
      <c r="K14" s="22">
        <f t="shared" si="6"/>
        <v>32772.745135000005</v>
      </c>
      <c r="L14" s="22">
        <f t="shared" si="6"/>
        <v>33478.535940000002</v>
      </c>
      <c r="M14" s="22">
        <f t="shared" si="6"/>
        <v>34184.326744999998</v>
      </c>
      <c r="N14" s="22">
        <f t="shared" si="6"/>
        <v>34890.117549999995</v>
      </c>
      <c r="O14" s="22">
        <f t="shared" si="6"/>
        <v>35595.908354999992</v>
      </c>
    </row>
    <row r="15" spans="1:15" x14ac:dyDescent="0.25">
      <c r="B15" s="22">
        <f t="shared" si="2"/>
        <v>769.31197745000031</v>
      </c>
      <c r="C15" s="23">
        <v>6</v>
      </c>
      <c r="D15" s="22">
        <f t="shared" si="3"/>
        <v>36140.908354999992</v>
      </c>
      <c r="E15" s="22">
        <f t="shared" ref="E15:O15" si="7">D15+$B15</f>
        <v>36910.220332449993</v>
      </c>
      <c r="F15" s="22">
        <f t="shared" si="7"/>
        <v>37679.532309899994</v>
      </c>
      <c r="G15" s="22">
        <f t="shared" si="7"/>
        <v>38448.844287349995</v>
      </c>
      <c r="H15" s="22">
        <f t="shared" si="7"/>
        <v>39218.156264799996</v>
      </c>
      <c r="I15" s="22">
        <f t="shared" si="7"/>
        <v>39987.468242249997</v>
      </c>
      <c r="J15" s="22">
        <f t="shared" si="7"/>
        <v>40756.780219699998</v>
      </c>
      <c r="K15" s="22">
        <f t="shared" si="7"/>
        <v>41526.092197149999</v>
      </c>
      <c r="L15" s="22">
        <f t="shared" si="7"/>
        <v>42295.4041746</v>
      </c>
      <c r="M15" s="22">
        <f t="shared" si="7"/>
        <v>43064.716152050001</v>
      </c>
      <c r="N15" s="22">
        <f t="shared" si="7"/>
        <v>43834.028129500002</v>
      </c>
      <c r="O15" s="22">
        <f t="shared" si="7"/>
        <v>44603.340106950003</v>
      </c>
    </row>
    <row r="16" spans="1:15" x14ac:dyDescent="0.25">
      <c r="B16" s="22">
        <f t="shared" si="2"/>
        <v>838.55005542050037</v>
      </c>
      <c r="C16" s="23">
        <v>7</v>
      </c>
      <c r="D16" s="22">
        <f t="shared" si="3"/>
        <v>45148.340106950003</v>
      </c>
      <c r="E16" s="22">
        <f t="shared" ref="E16:O16" si="8">D16+$B16</f>
        <v>45986.890162370502</v>
      </c>
      <c r="F16" s="22">
        <f t="shared" si="8"/>
        <v>46825.440217791001</v>
      </c>
      <c r="G16" s="22">
        <f t="shared" si="8"/>
        <v>47663.990273211501</v>
      </c>
      <c r="H16" s="22">
        <f t="shared" si="8"/>
        <v>48502.540328632</v>
      </c>
      <c r="I16" s="22">
        <f t="shared" si="8"/>
        <v>49341.090384052499</v>
      </c>
      <c r="J16" s="22">
        <f t="shared" si="8"/>
        <v>50179.640439472998</v>
      </c>
      <c r="K16" s="22">
        <f t="shared" si="8"/>
        <v>51018.190494893497</v>
      </c>
      <c r="L16" s="22">
        <f t="shared" si="8"/>
        <v>51856.740550313996</v>
      </c>
      <c r="M16" s="22">
        <f t="shared" si="8"/>
        <v>52695.290605734495</v>
      </c>
      <c r="N16" s="22">
        <f t="shared" si="8"/>
        <v>53533.840661154994</v>
      </c>
      <c r="O16" s="22">
        <f t="shared" si="8"/>
        <v>54372.390716575494</v>
      </c>
    </row>
    <row r="17" spans="2:15" x14ac:dyDescent="0.25">
      <c r="B17" s="22">
        <f t="shared" si="2"/>
        <v>914.01956040834546</v>
      </c>
      <c r="C17" s="23">
        <v>8</v>
      </c>
      <c r="D17" s="22">
        <f t="shared" si="3"/>
        <v>54917.390716575494</v>
      </c>
      <c r="E17" s="22">
        <f t="shared" ref="E17:O17" si="9">D17+$B17</f>
        <v>55831.410276983836</v>
      </c>
      <c r="F17" s="22">
        <f t="shared" si="9"/>
        <v>56745.429837392177</v>
      </c>
      <c r="G17" s="22">
        <f t="shared" si="9"/>
        <v>57659.449397800519</v>
      </c>
      <c r="H17" s="22">
        <f t="shared" si="9"/>
        <v>58573.468958208861</v>
      </c>
      <c r="I17" s="22">
        <f t="shared" si="9"/>
        <v>59487.488518617203</v>
      </c>
      <c r="J17" s="22">
        <f t="shared" si="9"/>
        <v>60401.508079025545</v>
      </c>
      <c r="K17" s="22">
        <f t="shared" si="9"/>
        <v>61315.527639433887</v>
      </c>
      <c r="L17" s="22">
        <f t="shared" si="9"/>
        <v>62229.547199842229</v>
      </c>
      <c r="M17" s="22">
        <f t="shared" si="9"/>
        <v>63143.566760250571</v>
      </c>
      <c r="N17" s="22">
        <f t="shared" si="9"/>
        <v>64057.586320658913</v>
      </c>
      <c r="O17" s="22">
        <f t="shared" si="9"/>
        <v>64971.605881067255</v>
      </c>
    </row>
    <row r="18" spans="2:15" x14ac:dyDescent="0.25">
      <c r="B18" s="22">
        <f t="shared" si="2"/>
        <v>996.28132084509662</v>
      </c>
      <c r="C18" s="23">
        <v>9</v>
      </c>
      <c r="D18" s="22">
        <f t="shared" si="3"/>
        <v>65516.605881067255</v>
      </c>
      <c r="E18" s="22">
        <f t="shared" ref="E18:O18" si="10">D18+$B18</f>
        <v>66512.887201912352</v>
      </c>
      <c r="F18" s="22">
        <f t="shared" si="10"/>
        <v>67509.168522757449</v>
      </c>
      <c r="G18" s="22">
        <f t="shared" si="10"/>
        <v>68505.449843602546</v>
      </c>
      <c r="H18" s="22">
        <f t="shared" si="10"/>
        <v>69501.731164447643</v>
      </c>
      <c r="I18" s="22">
        <f t="shared" si="10"/>
        <v>70498.01248529274</v>
      </c>
      <c r="J18" s="22">
        <f t="shared" si="10"/>
        <v>71494.293806137837</v>
      </c>
      <c r="K18" s="22">
        <f t="shared" si="10"/>
        <v>72490.575126982934</v>
      </c>
      <c r="L18" s="22">
        <f t="shared" si="10"/>
        <v>73486.856447828031</v>
      </c>
      <c r="M18" s="22">
        <f t="shared" si="10"/>
        <v>74483.137768673128</v>
      </c>
      <c r="N18" s="22">
        <f t="shared" si="10"/>
        <v>75479.419089518226</v>
      </c>
      <c r="O18" s="22">
        <f t="shared" si="10"/>
        <v>76475.700410363323</v>
      </c>
    </row>
    <row r="19" spans="2:15" x14ac:dyDescent="0.25">
      <c r="B19" s="22">
        <f t="shared" si="2"/>
        <v>1085.9466397211554</v>
      </c>
      <c r="C19" s="23">
        <v>10</v>
      </c>
      <c r="D19" s="22">
        <f t="shared" si="3"/>
        <v>77020.700410363323</v>
      </c>
      <c r="E19" s="22">
        <f t="shared" ref="E19:O19" si="11">D19+$B19</f>
        <v>78106.647050084473</v>
      </c>
      <c r="F19" s="22">
        <f t="shared" si="11"/>
        <v>79192.593689805624</v>
      </c>
      <c r="G19" s="22">
        <f t="shared" si="11"/>
        <v>80278.540329526775</v>
      </c>
      <c r="H19" s="22">
        <f t="shared" si="11"/>
        <v>81364.486969247926</v>
      </c>
      <c r="I19" s="22">
        <f t="shared" si="11"/>
        <v>82450.433608969077</v>
      </c>
      <c r="J19" s="22">
        <f t="shared" si="11"/>
        <v>83536.380248690228</v>
      </c>
      <c r="K19" s="22">
        <f t="shared" si="11"/>
        <v>84622.326888411379</v>
      </c>
      <c r="L19" s="22">
        <f t="shared" si="11"/>
        <v>85708.273528132529</v>
      </c>
      <c r="M19" s="22">
        <f t="shared" si="11"/>
        <v>86794.22016785368</v>
      </c>
      <c r="N19" s="22">
        <f t="shared" si="11"/>
        <v>87880.166807574831</v>
      </c>
      <c r="O19" s="22">
        <f t="shared" si="11"/>
        <v>88966.113447295982</v>
      </c>
    </row>
    <row r="20" spans="2:15" x14ac:dyDescent="0.25">
      <c r="B20" s="22">
        <f t="shared" si="2"/>
        <v>1183.6818372960595</v>
      </c>
      <c r="C20" s="23">
        <v>11</v>
      </c>
      <c r="D20" s="22">
        <f t="shared" si="3"/>
        <v>89511.113447295982</v>
      </c>
      <c r="E20" s="22">
        <f t="shared" ref="E20:O20" si="12">D20+$B20</f>
        <v>90694.795284592037</v>
      </c>
      <c r="F20" s="22">
        <f t="shared" si="12"/>
        <v>91878.477121888092</v>
      </c>
      <c r="G20" s="22">
        <f t="shared" si="12"/>
        <v>93062.158959184148</v>
      </c>
      <c r="H20" s="22">
        <f t="shared" si="12"/>
        <v>94245.840796480203</v>
      </c>
      <c r="I20" s="22">
        <f t="shared" si="12"/>
        <v>95429.522633776258</v>
      </c>
      <c r="J20" s="22">
        <f t="shared" si="12"/>
        <v>96613.204471072313</v>
      </c>
      <c r="K20" s="22">
        <f t="shared" si="12"/>
        <v>97796.886308368368</v>
      </c>
      <c r="L20" s="22">
        <f t="shared" si="12"/>
        <v>98980.568145664423</v>
      </c>
      <c r="M20" s="22">
        <f t="shared" si="12"/>
        <v>100164.24998296048</v>
      </c>
      <c r="N20" s="22">
        <f t="shared" si="12"/>
        <v>101347.93182025653</v>
      </c>
      <c r="O20" s="22">
        <f t="shared" si="12"/>
        <v>102531.61365755259</v>
      </c>
    </row>
    <row r="21" spans="2:15" x14ac:dyDescent="0.25">
      <c r="B21" s="22">
        <f t="shared" si="2"/>
        <v>1290.2132026527049</v>
      </c>
      <c r="C21" s="23">
        <v>12</v>
      </c>
      <c r="D21" s="22">
        <f t="shared" si="3"/>
        <v>103076.61365755259</v>
      </c>
      <c r="E21" s="22">
        <f t="shared" ref="E21:O21" si="13">D21+$B21</f>
        <v>104366.8268602053</v>
      </c>
      <c r="F21" s="22">
        <f t="shared" si="13"/>
        <v>105657.04006285801</v>
      </c>
      <c r="G21" s="22">
        <f t="shared" si="13"/>
        <v>106947.25326551072</v>
      </c>
      <c r="H21" s="22">
        <f t="shared" si="13"/>
        <v>108237.46646816343</v>
      </c>
      <c r="I21" s="22">
        <f t="shared" si="13"/>
        <v>109527.67967081614</v>
      </c>
      <c r="J21" s="22">
        <f t="shared" si="13"/>
        <v>110817.89287346885</v>
      </c>
      <c r="K21" s="22">
        <f t="shared" si="13"/>
        <v>112108.10607612156</v>
      </c>
      <c r="L21" s="22">
        <f t="shared" si="13"/>
        <v>113398.31927877427</v>
      </c>
      <c r="M21" s="22">
        <f t="shared" si="13"/>
        <v>114688.53248142698</v>
      </c>
      <c r="N21" s="22">
        <f t="shared" si="13"/>
        <v>115978.74568407969</v>
      </c>
      <c r="O21" s="22">
        <f t="shared" si="13"/>
        <v>117268.95888673241</v>
      </c>
    </row>
    <row r="22" spans="2:15" x14ac:dyDescent="0.25">
      <c r="B22" s="22">
        <f t="shared" si="2"/>
        <v>1406.3323908914485</v>
      </c>
      <c r="C22" s="23">
        <v>13</v>
      </c>
      <c r="D22" s="22">
        <f t="shared" si="3"/>
        <v>117813.95888673241</v>
      </c>
      <c r="E22" s="22">
        <f t="shared" ref="E22:O22" si="14">D22+$B22</f>
        <v>119220.29127762385</v>
      </c>
      <c r="F22" s="22">
        <f t="shared" si="14"/>
        <v>120626.6236685153</v>
      </c>
      <c r="G22" s="22">
        <f t="shared" si="14"/>
        <v>122032.95605940674</v>
      </c>
      <c r="H22" s="22">
        <f t="shared" si="14"/>
        <v>123439.28845029819</v>
      </c>
      <c r="I22" s="22">
        <f t="shared" si="14"/>
        <v>124845.62084118964</v>
      </c>
      <c r="J22" s="22">
        <f t="shared" si="14"/>
        <v>126251.95323208108</v>
      </c>
      <c r="K22" s="22">
        <f t="shared" si="14"/>
        <v>127658.28562297253</v>
      </c>
      <c r="L22" s="22">
        <f t="shared" si="14"/>
        <v>129064.61801386398</v>
      </c>
      <c r="M22" s="22">
        <f t="shared" si="14"/>
        <v>130470.95040475542</v>
      </c>
      <c r="N22" s="22">
        <f t="shared" si="14"/>
        <v>131877.28279564687</v>
      </c>
      <c r="O22" s="22">
        <f t="shared" si="14"/>
        <v>133283.61518653831</v>
      </c>
    </row>
    <row r="23" spans="2:15" x14ac:dyDescent="0.25">
      <c r="B23" s="22">
        <f t="shared" si="2"/>
        <v>1532.902306071679</v>
      </c>
      <c r="C23" s="23">
        <v>14</v>
      </c>
      <c r="D23" s="22">
        <f t="shared" si="3"/>
        <v>133828.61518653831</v>
      </c>
      <c r="E23" s="22">
        <f t="shared" ref="E23:O23" si="15">D23+$B23</f>
        <v>135361.51749261</v>
      </c>
      <c r="F23" s="22">
        <f t="shared" si="15"/>
        <v>136894.41979868169</v>
      </c>
      <c r="G23" s="22">
        <f t="shared" si="15"/>
        <v>138427.32210475337</v>
      </c>
      <c r="H23" s="22">
        <f t="shared" si="15"/>
        <v>139960.22441082506</v>
      </c>
      <c r="I23" s="22">
        <f t="shared" si="15"/>
        <v>141493.12671689675</v>
      </c>
      <c r="J23" s="22">
        <f t="shared" si="15"/>
        <v>143026.02902296843</v>
      </c>
      <c r="K23" s="22">
        <f t="shared" si="15"/>
        <v>144558.93132904012</v>
      </c>
      <c r="L23" s="22">
        <f t="shared" si="15"/>
        <v>146091.83363511181</v>
      </c>
      <c r="M23" s="22">
        <f t="shared" si="15"/>
        <v>147624.73594118349</v>
      </c>
      <c r="N23" s="22">
        <f t="shared" si="15"/>
        <v>149157.63824725518</v>
      </c>
      <c r="O23" s="22">
        <f t="shared" si="15"/>
        <v>150690.54055332686</v>
      </c>
    </row>
    <row r="24" spans="2:15" x14ac:dyDescent="0.25">
      <c r="B24" s="22">
        <f t="shared" si="2"/>
        <v>1670.8635136181304</v>
      </c>
      <c r="C24" s="23">
        <v>15</v>
      </c>
      <c r="D24" s="22">
        <f t="shared" si="3"/>
        <v>151235.54055332686</v>
      </c>
      <c r="E24" s="22">
        <f t="shared" ref="E24:O24" si="16">D24+$B24</f>
        <v>152906.40406694499</v>
      </c>
      <c r="F24" s="22">
        <f t="shared" si="16"/>
        <v>154577.26758056312</v>
      </c>
      <c r="G24" s="22">
        <f t="shared" si="16"/>
        <v>156248.13109418124</v>
      </c>
      <c r="H24" s="22">
        <f t="shared" si="16"/>
        <v>157918.99460779937</v>
      </c>
      <c r="I24" s="22">
        <f t="shared" si="16"/>
        <v>159589.85812141749</v>
      </c>
      <c r="J24" s="22">
        <f t="shared" si="16"/>
        <v>161260.72163503562</v>
      </c>
      <c r="K24" s="22">
        <f t="shared" si="16"/>
        <v>162931.58514865374</v>
      </c>
      <c r="L24" s="22">
        <f t="shared" si="16"/>
        <v>164602.44866227187</v>
      </c>
      <c r="M24" s="22">
        <f t="shared" si="16"/>
        <v>166273.31217588999</v>
      </c>
      <c r="N24" s="22">
        <f t="shared" si="16"/>
        <v>167944.17568950812</v>
      </c>
      <c r="O24" s="22">
        <f t="shared" si="16"/>
        <v>169615.03920312625</v>
      </c>
    </row>
    <row r="25" spans="2:15" x14ac:dyDescent="0.25">
      <c r="B25" s="22">
        <f t="shared" si="2"/>
        <v>1821.2412298437623</v>
      </c>
      <c r="C25" s="23">
        <v>16</v>
      </c>
      <c r="D25" s="22">
        <f t="shared" si="3"/>
        <v>170160.03920312625</v>
      </c>
      <c r="E25" s="22">
        <f t="shared" ref="E25:O25" si="17">D25+$B25</f>
        <v>171981.28043297</v>
      </c>
      <c r="F25" s="22">
        <f t="shared" si="17"/>
        <v>173802.52166281376</v>
      </c>
      <c r="G25" s="22">
        <f t="shared" si="17"/>
        <v>175623.76289265751</v>
      </c>
      <c r="H25" s="22">
        <f t="shared" si="17"/>
        <v>177445.00412250127</v>
      </c>
      <c r="I25" s="22">
        <f t="shared" si="17"/>
        <v>179266.24535234502</v>
      </c>
      <c r="J25" s="22">
        <f t="shared" si="17"/>
        <v>181087.48658218878</v>
      </c>
      <c r="K25" s="22">
        <f t="shared" si="17"/>
        <v>182908.72781203254</v>
      </c>
      <c r="L25" s="22">
        <f t="shared" si="17"/>
        <v>184729.96904187629</v>
      </c>
      <c r="M25" s="22">
        <f t="shared" si="17"/>
        <v>186551.21027172005</v>
      </c>
      <c r="N25" s="22">
        <f t="shared" si="17"/>
        <v>188372.4515015638</v>
      </c>
      <c r="O25" s="22">
        <f t="shared" si="17"/>
        <v>190193.69273140756</v>
      </c>
    </row>
    <row r="26" spans="2:15" x14ac:dyDescent="0.25">
      <c r="B26" s="22">
        <f t="shared" si="2"/>
        <v>1985.152940529701</v>
      </c>
      <c r="C26" s="23">
        <v>17</v>
      </c>
      <c r="D26" s="22">
        <f t="shared" si="3"/>
        <v>190738.69273140756</v>
      </c>
      <c r="E26" s="22">
        <f t="shared" ref="E26:O26" si="18">D26+$B26</f>
        <v>192723.84567193725</v>
      </c>
      <c r="F26" s="22">
        <f t="shared" si="18"/>
        <v>194708.99861246694</v>
      </c>
      <c r="G26" s="22">
        <f t="shared" si="18"/>
        <v>196694.15155299663</v>
      </c>
      <c r="H26" s="22">
        <f t="shared" si="18"/>
        <v>198679.30449352632</v>
      </c>
      <c r="I26" s="22">
        <f t="shared" si="18"/>
        <v>200664.45743405601</v>
      </c>
      <c r="J26" s="22">
        <f t="shared" si="18"/>
        <v>202649.6103745857</v>
      </c>
      <c r="K26" s="22">
        <f t="shared" si="18"/>
        <v>204634.76331511539</v>
      </c>
      <c r="L26" s="22">
        <f t="shared" si="18"/>
        <v>206619.91625564508</v>
      </c>
      <c r="M26" s="22">
        <f t="shared" si="18"/>
        <v>208605.06919617477</v>
      </c>
      <c r="N26" s="22">
        <f t="shared" si="18"/>
        <v>210590.22213670445</v>
      </c>
      <c r="O26" s="22">
        <f t="shared" si="18"/>
        <v>212575.37507723414</v>
      </c>
    </row>
    <row r="27" spans="2:15" x14ac:dyDescent="0.25">
      <c r="B27" s="22">
        <f t="shared" si="2"/>
        <v>2163.8167051773744</v>
      </c>
      <c r="C27" s="23">
        <v>18</v>
      </c>
      <c r="D27" s="22">
        <f t="shared" si="3"/>
        <v>213120.37507723414</v>
      </c>
      <c r="E27" s="22">
        <f t="shared" ref="E27:O27" si="19">D27+$B27</f>
        <v>215284.19178241151</v>
      </c>
      <c r="F27" s="22">
        <f t="shared" si="19"/>
        <v>217448.00848758887</v>
      </c>
      <c r="G27" s="22">
        <f t="shared" si="19"/>
        <v>219611.82519276623</v>
      </c>
      <c r="H27" s="22">
        <f t="shared" si="19"/>
        <v>221775.6418979436</v>
      </c>
      <c r="I27" s="22">
        <f t="shared" si="19"/>
        <v>223939.45860312096</v>
      </c>
      <c r="J27" s="22">
        <f t="shared" si="19"/>
        <v>226103.27530829833</v>
      </c>
      <c r="K27" s="22">
        <f t="shared" si="19"/>
        <v>228267.09201347569</v>
      </c>
      <c r="L27" s="22">
        <f t="shared" si="19"/>
        <v>230430.90871865305</v>
      </c>
      <c r="M27" s="22">
        <f t="shared" si="19"/>
        <v>232594.72542383042</v>
      </c>
      <c r="N27" s="22">
        <f t="shared" si="19"/>
        <v>234758.54212900778</v>
      </c>
      <c r="O27" s="22">
        <f t="shared" si="19"/>
        <v>236922.35883418514</v>
      </c>
    </row>
    <row r="28" spans="2:15" x14ac:dyDescent="0.25">
      <c r="B28" s="22">
        <f t="shared" si="2"/>
        <v>2358.5602086433382</v>
      </c>
      <c r="C28" s="23">
        <v>19</v>
      </c>
      <c r="D28" s="22">
        <f t="shared" si="3"/>
        <v>237467.35883418514</v>
      </c>
      <c r="E28" s="22">
        <f t="shared" ref="E28:O28" si="20">D28+$B28</f>
        <v>239825.91904282849</v>
      </c>
      <c r="F28" s="22">
        <f t="shared" si="20"/>
        <v>242184.47925147184</v>
      </c>
      <c r="G28" s="22">
        <f t="shared" si="20"/>
        <v>244543.03946011519</v>
      </c>
      <c r="H28" s="22">
        <f t="shared" si="20"/>
        <v>246901.59966875854</v>
      </c>
      <c r="I28" s="22">
        <f t="shared" si="20"/>
        <v>249260.15987740189</v>
      </c>
      <c r="J28" s="22">
        <f t="shared" si="20"/>
        <v>251618.72008604524</v>
      </c>
      <c r="K28" s="22">
        <f t="shared" si="20"/>
        <v>253977.28029468859</v>
      </c>
      <c r="L28" s="22">
        <f t="shared" si="20"/>
        <v>256335.84050333194</v>
      </c>
      <c r="M28" s="22">
        <f t="shared" si="20"/>
        <v>258694.40071197529</v>
      </c>
      <c r="N28" s="22">
        <f t="shared" si="20"/>
        <v>261052.96092061864</v>
      </c>
      <c r="O28" s="22">
        <f t="shared" si="20"/>
        <v>263411.52112926199</v>
      </c>
    </row>
    <row r="29" spans="2:15" x14ac:dyDescent="0.25">
      <c r="B29" s="22">
        <f t="shared" si="2"/>
        <v>2570.8306274212387</v>
      </c>
      <c r="C29" s="23">
        <v>20</v>
      </c>
      <c r="D29" s="22">
        <f t="shared" si="3"/>
        <v>263956.52112926199</v>
      </c>
      <c r="E29" s="22">
        <f t="shared" ref="E29:O29" si="21">D29+$B29</f>
        <v>266527.35175668326</v>
      </c>
      <c r="F29" s="22">
        <f t="shared" si="21"/>
        <v>269098.18238410453</v>
      </c>
      <c r="G29" s="22">
        <f t="shared" si="21"/>
        <v>271669.01301152579</v>
      </c>
      <c r="H29" s="22">
        <f t="shared" si="21"/>
        <v>274239.84363894706</v>
      </c>
      <c r="I29" s="22">
        <f t="shared" si="21"/>
        <v>276810.67426636833</v>
      </c>
      <c r="J29" s="22">
        <f t="shared" si="21"/>
        <v>279381.50489378959</v>
      </c>
      <c r="K29" s="22">
        <f t="shared" si="21"/>
        <v>281952.33552121086</v>
      </c>
      <c r="L29" s="22">
        <f t="shared" si="21"/>
        <v>284523.16614863212</v>
      </c>
      <c r="M29" s="22">
        <f t="shared" si="21"/>
        <v>287093.99677605339</v>
      </c>
      <c r="N29" s="22">
        <f t="shared" si="21"/>
        <v>289664.82740347466</v>
      </c>
      <c r="O29" s="22">
        <f t="shared" si="21"/>
        <v>292235.65803089592</v>
      </c>
    </row>
    <row r="30" spans="2:15" x14ac:dyDescent="0.25">
      <c r="B30" s="22">
        <f t="shared" si="2"/>
        <v>2802.2053838891502</v>
      </c>
      <c r="C30" s="23">
        <v>21</v>
      </c>
      <c r="D30" s="22">
        <f t="shared" si="3"/>
        <v>292780.65803089592</v>
      </c>
      <c r="E30" s="22">
        <f t="shared" ref="E30:O30" si="22">D30+$B30</f>
        <v>295582.86341478507</v>
      </c>
      <c r="F30" s="22">
        <f t="shared" si="22"/>
        <v>298385.06879867421</v>
      </c>
      <c r="G30" s="22">
        <f t="shared" si="22"/>
        <v>301187.27418256336</v>
      </c>
      <c r="H30" s="22">
        <f t="shared" si="22"/>
        <v>303989.4795664525</v>
      </c>
      <c r="I30" s="22">
        <f t="shared" si="22"/>
        <v>306791.68495034165</v>
      </c>
      <c r="J30" s="22">
        <f t="shared" si="22"/>
        <v>309593.89033423079</v>
      </c>
      <c r="K30" s="22">
        <f t="shared" si="22"/>
        <v>312396.09571811993</v>
      </c>
      <c r="L30" s="22">
        <f t="shared" si="22"/>
        <v>315198.30110200908</v>
      </c>
      <c r="M30" s="22">
        <f t="shared" si="22"/>
        <v>318000.50648589822</v>
      </c>
      <c r="N30" s="22">
        <f t="shared" si="22"/>
        <v>320802.71186978737</v>
      </c>
      <c r="O30" s="22">
        <f t="shared" si="22"/>
        <v>323604.91725367651</v>
      </c>
    </row>
    <row r="31" spans="2:15" x14ac:dyDescent="0.25">
      <c r="B31" s="22">
        <f t="shared" si="2"/>
        <v>3054.4038684391739</v>
      </c>
      <c r="C31" s="23">
        <v>22</v>
      </c>
      <c r="D31" s="22">
        <f t="shared" si="3"/>
        <v>324149.91725367651</v>
      </c>
      <c r="E31" s="22">
        <f t="shared" ref="E31:O31" si="23">D31+$B31</f>
        <v>327204.32112211571</v>
      </c>
      <c r="F31" s="22">
        <f t="shared" si="23"/>
        <v>330258.72499055491</v>
      </c>
      <c r="G31" s="22">
        <f t="shared" si="23"/>
        <v>333313.12885899411</v>
      </c>
      <c r="H31" s="22">
        <f t="shared" si="23"/>
        <v>336367.53272743331</v>
      </c>
      <c r="I31" s="22">
        <f t="shared" si="23"/>
        <v>339421.93659587251</v>
      </c>
      <c r="J31" s="22">
        <f t="shared" si="23"/>
        <v>342476.34046431171</v>
      </c>
      <c r="K31" s="22">
        <f t="shared" si="23"/>
        <v>345530.74433275091</v>
      </c>
      <c r="L31" s="22">
        <f t="shared" si="23"/>
        <v>348585.14820119011</v>
      </c>
      <c r="M31" s="22">
        <f t="shared" si="23"/>
        <v>351639.55206962931</v>
      </c>
      <c r="N31" s="22">
        <f t="shared" si="23"/>
        <v>354693.95593806851</v>
      </c>
      <c r="O31" s="22">
        <f t="shared" si="23"/>
        <v>357748.35980650771</v>
      </c>
    </row>
    <row r="32" spans="2:15" x14ac:dyDescent="0.25">
      <c r="B32" s="22">
        <f t="shared" si="2"/>
        <v>3329.3002165987</v>
      </c>
      <c r="C32" s="23">
        <v>23</v>
      </c>
      <c r="D32" s="22">
        <f t="shared" si="3"/>
        <v>358293.35980650771</v>
      </c>
      <c r="E32" s="22">
        <f t="shared" ref="E32:O32" si="24">D32+$B32</f>
        <v>361622.66002310644</v>
      </c>
      <c r="F32" s="22">
        <f t="shared" si="24"/>
        <v>364951.96023970516</v>
      </c>
      <c r="G32" s="22">
        <f t="shared" si="24"/>
        <v>368281.26045630389</v>
      </c>
      <c r="H32" s="22">
        <f t="shared" si="24"/>
        <v>371610.56067290262</v>
      </c>
      <c r="I32" s="22">
        <f t="shared" si="24"/>
        <v>374939.86088950135</v>
      </c>
      <c r="J32" s="22">
        <f t="shared" si="24"/>
        <v>378269.16110610007</v>
      </c>
      <c r="K32" s="22">
        <f t="shared" si="24"/>
        <v>381598.4613226988</v>
      </c>
      <c r="L32" s="22">
        <f t="shared" si="24"/>
        <v>384927.76153929753</v>
      </c>
      <c r="M32" s="22">
        <f t="shared" si="24"/>
        <v>388257.06175589625</v>
      </c>
      <c r="N32" s="22">
        <f t="shared" si="24"/>
        <v>391586.36197249498</v>
      </c>
      <c r="O32" s="22">
        <f t="shared" si="24"/>
        <v>394915.66218909371</v>
      </c>
    </row>
    <row r="33" spans="2:15" x14ac:dyDescent="0.25">
      <c r="B33" s="22">
        <f t="shared" si="2"/>
        <v>3628.9372360925831</v>
      </c>
      <c r="C33" s="23">
        <v>24</v>
      </c>
      <c r="D33" s="22">
        <f t="shared" si="3"/>
        <v>395460.66218909371</v>
      </c>
      <c r="E33" s="22">
        <f t="shared" ref="E33:O33" si="25">D33+$B33</f>
        <v>399089.59942518629</v>
      </c>
      <c r="F33" s="22">
        <f t="shared" si="25"/>
        <v>402718.53666127886</v>
      </c>
      <c r="G33" s="22">
        <f t="shared" si="25"/>
        <v>406347.47389737144</v>
      </c>
      <c r="H33" s="22">
        <f t="shared" si="25"/>
        <v>409976.41113346402</v>
      </c>
      <c r="I33" s="22">
        <f t="shared" si="25"/>
        <v>413605.3483695566</v>
      </c>
      <c r="J33" s="22">
        <f t="shared" si="25"/>
        <v>417234.28560564917</v>
      </c>
      <c r="K33" s="22">
        <f t="shared" si="25"/>
        <v>420863.22284174175</v>
      </c>
      <c r="L33" s="22">
        <f t="shared" si="25"/>
        <v>424492.16007783433</v>
      </c>
      <c r="M33" s="22">
        <f t="shared" si="25"/>
        <v>428121.0973139269</v>
      </c>
      <c r="N33" s="22">
        <f t="shared" si="25"/>
        <v>431750.03455001948</v>
      </c>
      <c r="O33" s="22">
        <f t="shared" si="25"/>
        <v>435378.97178611206</v>
      </c>
    </row>
    <row r="34" spans="2:15" x14ac:dyDescent="0.25">
      <c r="B34" s="22">
        <f t="shared" si="2"/>
        <v>3955.5415873409161</v>
      </c>
      <c r="C34" s="23">
        <v>25</v>
      </c>
      <c r="D34" s="22">
        <f t="shared" si="3"/>
        <v>435923.97178611206</v>
      </c>
      <c r="E34" s="22">
        <f t="shared" ref="E34:O34" si="26">D34+$B34</f>
        <v>439879.513373453</v>
      </c>
      <c r="F34" s="22">
        <f t="shared" si="26"/>
        <v>443835.05496079393</v>
      </c>
      <c r="G34" s="22">
        <f t="shared" si="26"/>
        <v>447790.59654813487</v>
      </c>
      <c r="H34" s="22">
        <f t="shared" si="26"/>
        <v>451746.13813547581</v>
      </c>
      <c r="I34" s="22">
        <f t="shared" si="26"/>
        <v>455701.67972281674</v>
      </c>
      <c r="J34" s="22">
        <f t="shared" si="26"/>
        <v>459657.22131015768</v>
      </c>
      <c r="K34" s="22">
        <f t="shared" si="26"/>
        <v>463612.76289749861</v>
      </c>
      <c r="L34" s="22">
        <f t="shared" si="26"/>
        <v>467568.30448483955</v>
      </c>
      <c r="M34" s="22">
        <f t="shared" si="26"/>
        <v>471523.84607218049</v>
      </c>
      <c r="N34" s="22">
        <f t="shared" si="26"/>
        <v>475479.38765952142</v>
      </c>
      <c r="O34" s="22">
        <f t="shared" si="26"/>
        <v>479434.92924686236</v>
      </c>
    </row>
    <row r="35" spans="2:15" x14ac:dyDescent="0.25">
      <c r="B35" s="22">
        <f t="shared" si="2"/>
        <v>4311.5403302015984</v>
      </c>
      <c r="C35" s="23">
        <v>26</v>
      </c>
      <c r="D35" s="22">
        <f t="shared" si="3"/>
        <v>479979.92924686236</v>
      </c>
      <c r="E35" s="22">
        <f t="shared" ref="E35:O35" si="27">D35+$B35</f>
        <v>484291.46957706398</v>
      </c>
      <c r="F35" s="22">
        <f t="shared" si="27"/>
        <v>488603.0099072656</v>
      </c>
      <c r="G35" s="22">
        <f t="shared" si="27"/>
        <v>492914.55023746722</v>
      </c>
      <c r="H35" s="22">
        <f t="shared" si="27"/>
        <v>497226.09056766884</v>
      </c>
      <c r="I35" s="22">
        <f t="shared" si="27"/>
        <v>501537.63089787046</v>
      </c>
      <c r="J35" s="22">
        <f t="shared" si="27"/>
        <v>505849.17122807208</v>
      </c>
      <c r="K35" s="22">
        <f t="shared" si="27"/>
        <v>510160.7115582737</v>
      </c>
      <c r="L35" s="22">
        <f t="shared" si="27"/>
        <v>514472.25188847532</v>
      </c>
      <c r="M35" s="22">
        <f t="shared" si="27"/>
        <v>518783.79221867694</v>
      </c>
      <c r="N35" s="22">
        <f t="shared" si="27"/>
        <v>523095.33254887856</v>
      </c>
      <c r="O35" s="22">
        <f t="shared" si="27"/>
        <v>527406.87287908013</v>
      </c>
    </row>
    <row r="36" spans="2:15" x14ac:dyDescent="0.25">
      <c r="B36" s="22">
        <f t="shared" si="2"/>
        <v>4699.5789599197424</v>
      </c>
      <c r="C36" s="23">
        <v>27</v>
      </c>
      <c r="D36" s="22">
        <f t="shared" si="3"/>
        <v>527951.87287908013</v>
      </c>
      <c r="E36" s="22">
        <f t="shared" ref="E36:O36" si="28">D36+$B36</f>
        <v>532651.45183899987</v>
      </c>
      <c r="F36" s="22">
        <f t="shared" si="28"/>
        <v>537351.03079891962</v>
      </c>
      <c r="G36" s="22">
        <f t="shared" si="28"/>
        <v>542050.60975883936</v>
      </c>
      <c r="H36" s="22">
        <f t="shared" si="28"/>
        <v>546750.18871875911</v>
      </c>
      <c r="I36" s="22">
        <f t="shared" si="28"/>
        <v>551449.76767867885</v>
      </c>
      <c r="J36" s="22">
        <f t="shared" si="28"/>
        <v>556149.3466385986</v>
      </c>
      <c r="K36" s="22">
        <f t="shared" si="28"/>
        <v>560848.92559851834</v>
      </c>
      <c r="L36" s="22">
        <f t="shared" si="28"/>
        <v>565548.50455843809</v>
      </c>
      <c r="M36" s="22">
        <f t="shared" si="28"/>
        <v>570248.08351835783</v>
      </c>
      <c r="N36" s="22">
        <f t="shared" si="28"/>
        <v>574947.66247827758</v>
      </c>
      <c r="O36" s="22">
        <f t="shared" si="28"/>
        <v>579647.24143819732</v>
      </c>
    </row>
    <row r="37" spans="2:15" x14ac:dyDescent="0.25">
      <c r="B37" s="22">
        <f t="shared" si="2"/>
        <v>5122.5410663125194</v>
      </c>
      <c r="C37" s="23">
        <v>28</v>
      </c>
      <c r="D37" s="22">
        <f t="shared" si="3"/>
        <v>580192.24143819732</v>
      </c>
      <c r="E37" s="22">
        <f t="shared" ref="E37:O37" si="29">D37+$B37</f>
        <v>585314.78250450979</v>
      </c>
      <c r="F37" s="22">
        <f t="shared" si="29"/>
        <v>590437.32357082225</v>
      </c>
      <c r="G37" s="22">
        <f t="shared" si="29"/>
        <v>595559.86463713471</v>
      </c>
      <c r="H37" s="22">
        <f t="shared" si="29"/>
        <v>600682.40570344718</v>
      </c>
      <c r="I37" s="22">
        <f t="shared" si="29"/>
        <v>605804.94676975964</v>
      </c>
      <c r="J37" s="22">
        <f t="shared" si="29"/>
        <v>610927.4878360721</v>
      </c>
      <c r="K37" s="22">
        <f t="shared" si="29"/>
        <v>616050.02890238457</v>
      </c>
      <c r="L37" s="22">
        <f t="shared" si="29"/>
        <v>621172.56996869703</v>
      </c>
      <c r="M37" s="22">
        <f t="shared" si="29"/>
        <v>626295.1110350095</v>
      </c>
      <c r="N37" s="22">
        <f t="shared" si="29"/>
        <v>631417.65210132196</v>
      </c>
      <c r="O37" s="22">
        <f t="shared" si="29"/>
        <v>636540.19316763442</v>
      </c>
    </row>
    <row r="38" spans="2:15" x14ac:dyDescent="0.25">
      <c r="B38" s="22">
        <f t="shared" si="2"/>
        <v>5583.5697622806465</v>
      </c>
      <c r="C38" s="23">
        <v>29</v>
      </c>
      <c r="D38" s="22">
        <f t="shared" si="3"/>
        <v>637085.19316763442</v>
      </c>
      <c r="E38" s="22">
        <f t="shared" ref="E38:O38" si="30">D38+$B38</f>
        <v>642668.7629299151</v>
      </c>
      <c r="F38" s="22">
        <f t="shared" si="30"/>
        <v>648252.33269219578</v>
      </c>
      <c r="G38" s="22">
        <f t="shared" si="30"/>
        <v>653835.90245447645</v>
      </c>
      <c r="H38" s="22">
        <f t="shared" si="30"/>
        <v>659419.47221675713</v>
      </c>
      <c r="I38" s="22">
        <f t="shared" si="30"/>
        <v>665003.04197903781</v>
      </c>
      <c r="J38" s="22">
        <f t="shared" si="30"/>
        <v>670586.61174131848</v>
      </c>
      <c r="K38" s="22">
        <f t="shared" si="30"/>
        <v>676170.18150359916</v>
      </c>
      <c r="L38" s="22">
        <f t="shared" si="30"/>
        <v>681753.75126587984</v>
      </c>
      <c r="M38" s="22">
        <f t="shared" si="30"/>
        <v>687337.32102816051</v>
      </c>
      <c r="N38" s="22">
        <f t="shared" si="30"/>
        <v>692920.89079044119</v>
      </c>
      <c r="O38" s="22">
        <f t="shared" si="30"/>
        <v>698504.46055272187</v>
      </c>
    </row>
    <row r="39" spans="2:15" x14ac:dyDescent="0.25">
      <c r="B39" s="22">
        <f t="shared" si="2"/>
        <v>6086.0910408859054</v>
      </c>
      <c r="C39" s="23">
        <v>30</v>
      </c>
      <c r="D39" s="22">
        <f t="shared" si="3"/>
        <v>699049.46055272187</v>
      </c>
      <c r="E39" s="22">
        <f t="shared" ref="E39:O39" si="31">D39+$B39</f>
        <v>705135.55159360776</v>
      </c>
      <c r="F39" s="22">
        <f t="shared" si="31"/>
        <v>711221.64263449365</v>
      </c>
      <c r="G39" s="22">
        <f t="shared" si="31"/>
        <v>717307.73367537954</v>
      </c>
      <c r="H39" s="22">
        <f t="shared" si="31"/>
        <v>723393.82471626543</v>
      </c>
      <c r="I39" s="22">
        <f t="shared" si="31"/>
        <v>729479.91575715132</v>
      </c>
      <c r="J39" s="22">
        <f t="shared" si="31"/>
        <v>735566.00679803721</v>
      </c>
      <c r="K39" s="22">
        <f t="shared" si="31"/>
        <v>741652.0978389231</v>
      </c>
      <c r="L39" s="22">
        <f t="shared" si="31"/>
        <v>747738.18887980899</v>
      </c>
      <c r="M39" s="22">
        <f t="shared" si="31"/>
        <v>753824.27992069488</v>
      </c>
      <c r="N39" s="22">
        <f t="shared" si="31"/>
        <v>759910.37096158077</v>
      </c>
      <c r="O39" s="22">
        <f t="shared" si="31"/>
        <v>765996.46200246667</v>
      </c>
    </row>
    <row r="40" spans="2:15" x14ac:dyDescent="0.25">
      <c r="B40" s="22">
        <f t="shared" si="2"/>
        <v>6633.8392345656375</v>
      </c>
      <c r="C40" s="23">
        <v>31</v>
      </c>
      <c r="D40" s="22">
        <f t="shared" si="3"/>
        <v>766541.46200246667</v>
      </c>
      <c r="E40" s="22">
        <f t="shared" ref="E40:O40" si="32">D40+$B40</f>
        <v>773175.30123703228</v>
      </c>
      <c r="F40" s="22">
        <f t="shared" si="32"/>
        <v>779809.1404715979</v>
      </c>
      <c r="G40" s="22">
        <f t="shared" si="32"/>
        <v>786442.97970616352</v>
      </c>
      <c r="H40" s="22">
        <f t="shared" si="32"/>
        <v>793076.81894072914</v>
      </c>
      <c r="I40" s="22">
        <f t="shared" si="32"/>
        <v>799710.65817529475</v>
      </c>
      <c r="J40" s="22">
        <f t="shared" si="32"/>
        <v>806344.49740986037</v>
      </c>
      <c r="K40" s="22">
        <f t="shared" si="32"/>
        <v>812978.33664442599</v>
      </c>
      <c r="L40" s="22">
        <f t="shared" si="32"/>
        <v>819612.17587899161</v>
      </c>
      <c r="M40" s="22">
        <f t="shared" si="32"/>
        <v>826246.01511355722</v>
      </c>
      <c r="N40" s="22">
        <f t="shared" si="32"/>
        <v>832879.85434812284</v>
      </c>
      <c r="O40" s="22">
        <f t="shared" si="32"/>
        <v>839513.69358268846</v>
      </c>
    </row>
    <row r="41" spans="2:15" x14ac:dyDescent="0.25">
      <c r="B41" s="22">
        <f t="shared" si="2"/>
        <v>7230.8847656765456</v>
      </c>
      <c r="C41" s="23">
        <v>32</v>
      </c>
      <c r="D41" s="22">
        <f t="shared" si="3"/>
        <v>840058.69358268846</v>
      </c>
      <c r="E41" s="22">
        <f t="shared" ref="E41:O41" si="33">D41+$B41</f>
        <v>847289.57834836503</v>
      </c>
      <c r="F41" s="22">
        <f t="shared" si="33"/>
        <v>854520.4631140416</v>
      </c>
      <c r="G41" s="22">
        <f t="shared" si="33"/>
        <v>861751.34787971817</v>
      </c>
      <c r="H41" s="22">
        <f t="shared" si="33"/>
        <v>868982.23264539475</v>
      </c>
      <c r="I41" s="22">
        <f t="shared" si="33"/>
        <v>876213.11741107132</v>
      </c>
      <c r="J41" s="22">
        <f t="shared" si="33"/>
        <v>883444.00217674789</v>
      </c>
      <c r="K41" s="22">
        <f t="shared" si="33"/>
        <v>890674.88694242446</v>
      </c>
      <c r="L41" s="22">
        <f t="shared" si="33"/>
        <v>897905.77170810103</v>
      </c>
      <c r="M41" s="22">
        <f t="shared" si="33"/>
        <v>905136.65647377761</v>
      </c>
      <c r="N41" s="22">
        <f t="shared" si="33"/>
        <v>912367.54123945418</v>
      </c>
      <c r="O41" s="22">
        <f t="shared" si="33"/>
        <v>919598.42600513075</v>
      </c>
    </row>
    <row r="42" spans="2:15" x14ac:dyDescent="0.25">
      <c r="B42" s="22">
        <f t="shared" si="2"/>
        <v>7881.6643945874357</v>
      </c>
      <c r="C42" s="23">
        <v>33</v>
      </c>
      <c r="D42" s="22">
        <f t="shared" si="3"/>
        <v>920143.42600513075</v>
      </c>
      <c r="E42" s="22">
        <f t="shared" ref="E42:O42" si="34">D42+$B42</f>
        <v>928025.09039971814</v>
      </c>
      <c r="F42" s="22">
        <f t="shared" si="34"/>
        <v>935906.75479430554</v>
      </c>
      <c r="G42" s="22">
        <f t="shared" si="34"/>
        <v>943788.41918889293</v>
      </c>
      <c r="H42" s="22">
        <f t="shared" si="34"/>
        <v>951670.08358348033</v>
      </c>
      <c r="I42" s="22">
        <f t="shared" si="34"/>
        <v>959551.74797806772</v>
      </c>
      <c r="J42" s="22">
        <f t="shared" si="34"/>
        <v>967433.41237265512</v>
      </c>
      <c r="K42" s="22">
        <f t="shared" si="34"/>
        <v>975315.07676724251</v>
      </c>
      <c r="L42" s="22">
        <f t="shared" si="34"/>
        <v>983196.74116182991</v>
      </c>
      <c r="M42" s="22">
        <f t="shared" si="34"/>
        <v>991078.4055564173</v>
      </c>
      <c r="N42" s="22">
        <f t="shared" si="34"/>
        <v>998960.0699510047</v>
      </c>
      <c r="O42" s="22">
        <f t="shared" si="34"/>
        <v>1006841.7343455921</v>
      </c>
    </row>
    <row r="43" spans="2:15" x14ac:dyDescent="0.25">
      <c r="B43" s="22">
        <f t="shared" si="2"/>
        <v>8591.0141901003062</v>
      </c>
      <c r="C43" s="23">
        <v>34</v>
      </c>
      <c r="D43" s="22">
        <f t="shared" si="3"/>
        <v>1007386.7343455921</v>
      </c>
      <c r="E43" s="22">
        <f t="shared" ref="E43:O43" si="35">D43+$B43</f>
        <v>1015977.7485356923</v>
      </c>
      <c r="F43" s="22">
        <f t="shared" si="35"/>
        <v>1024568.7627257926</v>
      </c>
      <c r="G43" s="22">
        <f t="shared" si="35"/>
        <v>1033159.7769158928</v>
      </c>
      <c r="H43" s="22">
        <f t="shared" si="35"/>
        <v>1041750.7911059931</v>
      </c>
      <c r="I43" s="22">
        <f t="shared" si="35"/>
        <v>1050341.8052960935</v>
      </c>
      <c r="J43" s="22">
        <f t="shared" si="35"/>
        <v>1058932.8194861938</v>
      </c>
      <c r="K43" s="22">
        <f t="shared" si="35"/>
        <v>1067523.8336762942</v>
      </c>
      <c r="L43" s="22">
        <f t="shared" si="35"/>
        <v>1076114.8478663946</v>
      </c>
      <c r="M43" s="22">
        <f t="shared" si="35"/>
        <v>1084705.8620564949</v>
      </c>
      <c r="N43" s="22">
        <f t="shared" si="35"/>
        <v>1093296.8762465953</v>
      </c>
      <c r="O43" s="22">
        <f t="shared" si="35"/>
        <v>1101887.8904366957</v>
      </c>
    </row>
    <row r="44" spans="2:15" x14ac:dyDescent="0.25">
      <c r="B44" s="22">
        <f t="shared" si="2"/>
        <v>9364.2054672093345</v>
      </c>
      <c r="C44" s="23">
        <v>35</v>
      </c>
      <c r="D44" s="22">
        <f t="shared" si="3"/>
        <v>1102432.8904366957</v>
      </c>
      <c r="E44" s="22">
        <f t="shared" ref="E44:O44" si="36">D44+$B44</f>
        <v>1111797.0959039049</v>
      </c>
      <c r="F44" s="22">
        <f t="shared" si="36"/>
        <v>1121161.3013711141</v>
      </c>
      <c r="G44" s="22">
        <f t="shared" si="36"/>
        <v>1130525.5068383233</v>
      </c>
      <c r="H44" s="22">
        <f t="shared" si="36"/>
        <v>1139889.7123055325</v>
      </c>
      <c r="I44" s="22">
        <f t="shared" si="36"/>
        <v>1149253.9177727418</v>
      </c>
      <c r="J44" s="22">
        <f t="shared" si="36"/>
        <v>1158618.123239951</v>
      </c>
      <c r="K44" s="22">
        <f t="shared" si="36"/>
        <v>1167982.3287071602</v>
      </c>
      <c r="L44" s="22">
        <f t="shared" si="36"/>
        <v>1177346.5341743694</v>
      </c>
      <c r="M44" s="22">
        <f t="shared" si="36"/>
        <v>1186710.7396415786</v>
      </c>
      <c r="N44" s="22">
        <f t="shared" si="36"/>
        <v>1196074.9451087879</v>
      </c>
      <c r="O44" s="22">
        <f t="shared" si="36"/>
        <v>1205439.1505759971</v>
      </c>
    </row>
    <row r="45" spans="2:15" x14ac:dyDescent="0.25">
      <c r="B45" s="22">
        <f t="shared" si="2"/>
        <v>10206.983959258176</v>
      </c>
      <c r="C45" s="23">
        <v>36</v>
      </c>
      <c r="D45" s="22">
        <f t="shared" si="3"/>
        <v>1205984.1505759971</v>
      </c>
      <c r="E45" s="22">
        <f t="shared" ref="E45:O45" si="37">D45+$B45</f>
        <v>1216191.1345352551</v>
      </c>
      <c r="F45" s="22">
        <f t="shared" si="37"/>
        <v>1226398.1184945132</v>
      </c>
      <c r="G45" s="22">
        <f t="shared" si="37"/>
        <v>1236605.1024537713</v>
      </c>
      <c r="H45" s="22">
        <f t="shared" si="37"/>
        <v>1246812.0864130293</v>
      </c>
      <c r="I45" s="22">
        <f t="shared" si="37"/>
        <v>1257019.0703722874</v>
      </c>
      <c r="J45" s="22">
        <f t="shared" si="37"/>
        <v>1267226.0543315455</v>
      </c>
      <c r="K45" s="22">
        <f t="shared" si="37"/>
        <v>1277433.0382908036</v>
      </c>
      <c r="L45" s="22">
        <f t="shared" si="37"/>
        <v>1287640.0222500616</v>
      </c>
      <c r="M45" s="22">
        <f t="shared" si="37"/>
        <v>1297847.0062093197</v>
      </c>
      <c r="N45" s="22">
        <f t="shared" si="37"/>
        <v>1308053.9901685778</v>
      </c>
      <c r="O45" s="22">
        <f t="shared" si="37"/>
        <v>1318260.9741278358</v>
      </c>
    </row>
    <row r="46" spans="2:15" x14ac:dyDescent="0.25">
      <c r="B46" s="22">
        <f t="shared" si="2"/>
        <v>11125.612515591412</v>
      </c>
      <c r="C46" s="23">
        <v>37</v>
      </c>
      <c r="D46" s="22">
        <f t="shared" si="3"/>
        <v>1318805.9741278358</v>
      </c>
      <c r="E46" s="22">
        <f t="shared" ref="E46:O46" si="38">D46+$B46</f>
        <v>1329931.5866434271</v>
      </c>
      <c r="F46" s="22">
        <f t="shared" si="38"/>
        <v>1341057.1991590185</v>
      </c>
      <c r="G46" s="22">
        <f t="shared" si="38"/>
        <v>1352182.8116746098</v>
      </c>
      <c r="H46" s="22">
        <f t="shared" si="38"/>
        <v>1363308.4241902011</v>
      </c>
      <c r="I46" s="22">
        <f t="shared" si="38"/>
        <v>1374434.0367057924</v>
      </c>
      <c r="J46" s="22">
        <f t="shared" si="38"/>
        <v>1385559.6492213837</v>
      </c>
      <c r="K46" s="22">
        <f t="shared" si="38"/>
        <v>1396685.2617369751</v>
      </c>
      <c r="L46" s="22">
        <f t="shared" si="38"/>
        <v>1407810.8742525664</v>
      </c>
      <c r="M46" s="22">
        <f t="shared" si="38"/>
        <v>1418936.4867681577</v>
      </c>
      <c r="N46" s="22">
        <f t="shared" si="38"/>
        <v>1430062.099283749</v>
      </c>
      <c r="O46" s="22">
        <f t="shared" si="38"/>
        <v>1441187.7117993403</v>
      </c>
    </row>
    <row r="47" spans="2:15" x14ac:dyDescent="0.25">
      <c r="B47" s="22">
        <f t="shared" si="2"/>
        <v>12126.91764199464</v>
      </c>
      <c r="C47" s="23">
        <v>38</v>
      </c>
      <c r="D47" s="22">
        <f t="shared" si="3"/>
        <v>1441732.7117993403</v>
      </c>
      <c r="E47" s="22">
        <f t="shared" ref="E47:O47" si="39">D47+$B47</f>
        <v>1453859.6294413349</v>
      </c>
      <c r="F47" s="22">
        <f t="shared" si="39"/>
        <v>1465986.5470833294</v>
      </c>
      <c r="G47" s="22">
        <f t="shared" si="39"/>
        <v>1478113.464725324</v>
      </c>
      <c r="H47" s="22">
        <f t="shared" si="39"/>
        <v>1490240.3823673185</v>
      </c>
      <c r="I47" s="22">
        <f t="shared" si="39"/>
        <v>1502367.300009313</v>
      </c>
      <c r="J47" s="22">
        <f t="shared" si="39"/>
        <v>1514494.2176513076</v>
      </c>
      <c r="K47" s="22">
        <f t="shared" si="39"/>
        <v>1526621.1352933021</v>
      </c>
      <c r="L47" s="22">
        <f t="shared" si="39"/>
        <v>1538748.0529352967</v>
      </c>
      <c r="M47" s="22">
        <f t="shared" si="39"/>
        <v>1550874.9705772912</v>
      </c>
      <c r="N47" s="22">
        <f t="shared" si="39"/>
        <v>1563001.8882192858</v>
      </c>
      <c r="O47" s="22">
        <f t="shared" si="39"/>
        <v>1575128.8058612803</v>
      </c>
    </row>
    <row r="48" spans="2:15" x14ac:dyDescent="0.25">
      <c r="B48" s="22">
        <f t="shared" si="2"/>
        <v>13218.340229774158</v>
      </c>
      <c r="C48" s="23">
        <v>39</v>
      </c>
      <c r="D48" s="22">
        <f t="shared" si="3"/>
        <v>1575673.8058612803</v>
      </c>
      <c r="E48" s="22">
        <f t="shared" ref="E48:O48" si="40">D48+$B48</f>
        <v>1588892.1460910544</v>
      </c>
      <c r="F48" s="22">
        <f t="shared" si="40"/>
        <v>1602110.4863208286</v>
      </c>
      <c r="G48" s="22">
        <f t="shared" si="40"/>
        <v>1615328.8265506027</v>
      </c>
      <c r="H48" s="22">
        <f t="shared" si="40"/>
        <v>1628547.1667803768</v>
      </c>
      <c r="I48" s="22">
        <f t="shared" si="40"/>
        <v>1641765.5070101509</v>
      </c>
      <c r="J48" s="22">
        <f t="shared" si="40"/>
        <v>1654983.8472399251</v>
      </c>
      <c r="K48" s="22">
        <f t="shared" si="40"/>
        <v>1668202.1874696992</v>
      </c>
      <c r="L48" s="22">
        <f t="shared" si="40"/>
        <v>1681420.5276994733</v>
      </c>
      <c r="M48" s="22">
        <f t="shared" si="40"/>
        <v>1694638.8679292474</v>
      </c>
      <c r="N48" s="22">
        <f t="shared" si="40"/>
        <v>1707857.2081590216</v>
      </c>
      <c r="O48" s="22">
        <f t="shared" si="40"/>
        <v>1721075.5483887957</v>
      </c>
    </row>
    <row r="49" spans="2:15" x14ac:dyDescent="0.25">
      <c r="B49" s="22">
        <f t="shared" si="2"/>
        <v>14407.990850453833</v>
      </c>
      <c r="C49" s="23">
        <v>40</v>
      </c>
      <c r="D49" s="22">
        <f t="shared" si="3"/>
        <v>1721620.5483887957</v>
      </c>
      <c r="E49" s="22">
        <f t="shared" ref="E49:O49" si="41">D49+$B49</f>
        <v>1736028.5392392494</v>
      </c>
      <c r="F49" s="22">
        <f t="shared" si="41"/>
        <v>1750436.5300897032</v>
      </c>
      <c r="G49" s="22">
        <f t="shared" si="41"/>
        <v>1764844.5209401569</v>
      </c>
      <c r="H49" s="22">
        <f t="shared" si="41"/>
        <v>1779252.5117906106</v>
      </c>
      <c r="I49" s="22">
        <f t="shared" si="41"/>
        <v>1793660.5026410643</v>
      </c>
      <c r="J49" s="22">
        <f t="shared" si="41"/>
        <v>1808068.4934915181</v>
      </c>
      <c r="K49" s="22">
        <f t="shared" si="41"/>
        <v>1822476.4843419718</v>
      </c>
      <c r="L49" s="22">
        <f t="shared" si="41"/>
        <v>1836884.4751924255</v>
      </c>
      <c r="M49" s="22">
        <f t="shared" si="41"/>
        <v>1851292.4660428793</v>
      </c>
      <c r="N49" s="22">
        <f t="shared" si="41"/>
        <v>1865700.456893333</v>
      </c>
      <c r="O49" s="22">
        <f t="shared" si="41"/>
        <v>1880108.4477437867</v>
      </c>
    </row>
    <row r="50" spans="2:15" x14ac:dyDescent="0.25">
      <c r="B50" s="22">
        <f t="shared" si="2"/>
        <v>15704.710026994679</v>
      </c>
      <c r="C50" s="23">
        <v>41</v>
      </c>
      <c r="D50" s="22">
        <f t="shared" si="3"/>
        <v>1880653.4477437867</v>
      </c>
      <c r="E50" s="22">
        <f t="shared" ref="E50:O50" si="42">D50+$B50</f>
        <v>1896358.1577707813</v>
      </c>
      <c r="F50" s="22">
        <f t="shared" si="42"/>
        <v>1912062.8677977759</v>
      </c>
      <c r="G50" s="22">
        <f t="shared" si="42"/>
        <v>1927767.5778247705</v>
      </c>
      <c r="H50" s="22">
        <f t="shared" si="42"/>
        <v>1943472.2878517651</v>
      </c>
      <c r="I50" s="22">
        <f t="shared" si="42"/>
        <v>1959176.9978787596</v>
      </c>
      <c r="J50" s="22">
        <f t="shared" si="42"/>
        <v>1974881.7079057542</v>
      </c>
      <c r="K50" s="22">
        <f t="shared" si="42"/>
        <v>1990586.4179327488</v>
      </c>
      <c r="L50" s="22">
        <f t="shared" si="42"/>
        <v>2006291.1279597434</v>
      </c>
      <c r="M50" s="22">
        <f t="shared" si="42"/>
        <v>2021995.837986738</v>
      </c>
      <c r="N50" s="22">
        <f t="shared" si="42"/>
        <v>2037700.5480137325</v>
      </c>
      <c r="O50" s="22">
        <f t="shared" si="42"/>
        <v>2053405.2580407271</v>
      </c>
    </row>
    <row r="51" spans="2:15" x14ac:dyDescent="0.25">
      <c r="B51" s="22">
        <f t="shared" si="2"/>
        <v>17118.133929424203</v>
      </c>
      <c r="C51" s="23">
        <v>42</v>
      </c>
      <c r="D51" s="22">
        <f t="shared" si="3"/>
        <v>2053950.2580407271</v>
      </c>
      <c r="E51" s="22">
        <f t="shared" ref="E51:O51" si="43">D51+$B51</f>
        <v>2071068.3919701513</v>
      </c>
      <c r="F51" s="22">
        <f t="shared" si="43"/>
        <v>2088186.5258995756</v>
      </c>
      <c r="G51" s="22">
        <f t="shared" si="43"/>
        <v>2105304.6598289995</v>
      </c>
      <c r="H51" s="22">
        <f t="shared" si="43"/>
        <v>2122422.7937584235</v>
      </c>
      <c r="I51" s="22">
        <f t="shared" si="43"/>
        <v>2139540.9276878475</v>
      </c>
      <c r="J51" s="22">
        <f t="shared" si="43"/>
        <v>2156659.0616172715</v>
      </c>
      <c r="K51" s="22">
        <f t="shared" si="43"/>
        <v>2173777.1955466955</v>
      </c>
      <c r="L51" s="22">
        <f t="shared" si="43"/>
        <v>2190895.3294761195</v>
      </c>
      <c r="M51" s="22">
        <f t="shared" si="43"/>
        <v>2208013.4634055435</v>
      </c>
      <c r="N51" s="22">
        <f t="shared" si="43"/>
        <v>2225131.5973349675</v>
      </c>
      <c r="O51" s="22">
        <f t="shared" si="43"/>
        <v>2242249.7312643914</v>
      </c>
    </row>
    <row r="52" spans="2:15" x14ac:dyDescent="0.25">
      <c r="B52" s="22">
        <f t="shared" si="2"/>
        <v>18658.765983072382</v>
      </c>
      <c r="C52" s="23">
        <v>43</v>
      </c>
      <c r="D52" s="22">
        <f t="shared" si="3"/>
        <v>2242794.7312643914</v>
      </c>
      <c r="E52" s="22">
        <f t="shared" ref="E52:O52" si="44">D52+$B52</f>
        <v>2261453.497247464</v>
      </c>
      <c r="F52" s="22">
        <f t="shared" si="44"/>
        <v>2280112.2632305366</v>
      </c>
      <c r="G52" s="22">
        <f t="shared" si="44"/>
        <v>2298771.0292136092</v>
      </c>
      <c r="H52" s="22">
        <f t="shared" si="44"/>
        <v>2317429.7951966817</v>
      </c>
      <c r="I52" s="22">
        <f t="shared" si="44"/>
        <v>2336088.5611797543</v>
      </c>
      <c r="J52" s="22">
        <f t="shared" si="44"/>
        <v>2354747.3271628269</v>
      </c>
      <c r="K52" s="22">
        <f t="shared" si="44"/>
        <v>2373406.0931458995</v>
      </c>
      <c r="L52" s="22">
        <f t="shared" si="44"/>
        <v>2392064.859128972</v>
      </c>
      <c r="M52" s="22">
        <f t="shared" si="44"/>
        <v>2410723.6251120446</v>
      </c>
      <c r="N52" s="22">
        <f t="shared" si="44"/>
        <v>2429382.3910951172</v>
      </c>
      <c r="O52" s="22">
        <f t="shared" si="44"/>
        <v>2448041.1570781898</v>
      </c>
    </row>
    <row r="53" spans="2:15" x14ac:dyDescent="0.25">
      <c r="B53" s="22">
        <f t="shared" si="2"/>
        <v>20338.054921548897</v>
      </c>
      <c r="C53" s="23">
        <v>44</v>
      </c>
      <c r="D53" s="22">
        <f t="shared" si="3"/>
        <v>2448586.1570781898</v>
      </c>
      <c r="E53" s="22">
        <f t="shared" ref="E53:O53" si="45">D53+$B53</f>
        <v>2468924.2119997386</v>
      </c>
      <c r="F53" s="22">
        <f t="shared" si="45"/>
        <v>2489262.2669212874</v>
      </c>
      <c r="G53" s="22">
        <f t="shared" si="45"/>
        <v>2509600.3218428362</v>
      </c>
      <c r="H53" s="22">
        <f t="shared" si="45"/>
        <v>2529938.376764385</v>
      </c>
      <c r="I53" s="22">
        <f t="shared" si="45"/>
        <v>2550276.4316859338</v>
      </c>
      <c r="J53" s="22">
        <f t="shared" si="45"/>
        <v>2570614.4866074827</v>
      </c>
      <c r="K53" s="22">
        <f t="shared" si="45"/>
        <v>2590952.5415290315</v>
      </c>
      <c r="L53" s="22">
        <f t="shared" si="45"/>
        <v>2611290.5964505803</v>
      </c>
      <c r="M53" s="22">
        <f t="shared" si="45"/>
        <v>2631628.6513721291</v>
      </c>
      <c r="N53" s="22">
        <f t="shared" si="45"/>
        <v>2651966.7062936779</v>
      </c>
      <c r="O53" s="22">
        <f t="shared" si="45"/>
        <v>2672304.7612152267</v>
      </c>
    </row>
    <row r="54" spans="2:15" x14ac:dyDescent="0.25">
      <c r="B54" s="22">
        <f t="shared" si="2"/>
        <v>22168.479864488301</v>
      </c>
      <c r="C54" s="23">
        <v>45</v>
      </c>
      <c r="D54" s="22">
        <f t="shared" si="3"/>
        <v>2672849.7612152267</v>
      </c>
      <c r="E54" s="22">
        <f t="shared" ref="E54:O54" si="46">D54+$B54</f>
        <v>2695018.2410797151</v>
      </c>
      <c r="F54" s="22">
        <f t="shared" si="46"/>
        <v>2717186.7209442034</v>
      </c>
      <c r="G54" s="22">
        <f t="shared" si="46"/>
        <v>2739355.2008086918</v>
      </c>
      <c r="H54" s="22">
        <f t="shared" si="46"/>
        <v>2761523.6806731801</v>
      </c>
      <c r="I54" s="22">
        <f t="shared" si="46"/>
        <v>2783692.1605376685</v>
      </c>
      <c r="J54" s="22">
        <f t="shared" si="46"/>
        <v>2805860.6404021569</v>
      </c>
      <c r="K54" s="22">
        <f t="shared" si="46"/>
        <v>2828029.1202666452</v>
      </c>
      <c r="L54" s="22">
        <f t="shared" si="46"/>
        <v>2850197.6001311336</v>
      </c>
      <c r="M54" s="22">
        <f t="shared" si="46"/>
        <v>2872366.0799956219</v>
      </c>
      <c r="N54" s="22">
        <f t="shared" si="46"/>
        <v>2894534.5598601103</v>
      </c>
      <c r="O54" s="22">
        <f t="shared" si="46"/>
        <v>2916703.0397245986</v>
      </c>
    </row>
    <row r="55" spans="2:15" x14ac:dyDescent="0.25">
      <c r="B55" s="22">
        <f t="shared" si="2"/>
        <v>24163.643052292249</v>
      </c>
      <c r="C55" s="23">
        <v>46</v>
      </c>
      <c r="D55" s="22">
        <f t="shared" si="3"/>
        <v>2917248.0397245986</v>
      </c>
      <c r="E55" s="22">
        <f t="shared" ref="E55:O55" si="47">D55+$B55</f>
        <v>2941411.6827768907</v>
      </c>
      <c r="F55" s="22">
        <f t="shared" si="47"/>
        <v>2965575.3258291828</v>
      </c>
      <c r="G55" s="22">
        <f t="shared" si="47"/>
        <v>2989738.9688814748</v>
      </c>
      <c r="H55" s="22">
        <f t="shared" si="47"/>
        <v>3013902.6119337669</v>
      </c>
      <c r="I55" s="22">
        <f t="shared" si="47"/>
        <v>3038066.2549860589</v>
      </c>
      <c r="J55" s="22">
        <f t="shared" si="47"/>
        <v>3062229.898038351</v>
      </c>
      <c r="K55" s="22">
        <f t="shared" si="47"/>
        <v>3086393.541090643</v>
      </c>
      <c r="L55" s="22">
        <f t="shared" si="47"/>
        <v>3110557.1841429351</v>
      </c>
      <c r="M55" s="22">
        <f t="shared" si="47"/>
        <v>3134720.8271952271</v>
      </c>
      <c r="N55" s="22">
        <f t="shared" si="47"/>
        <v>3158884.4702475192</v>
      </c>
      <c r="O55" s="22">
        <f t="shared" si="47"/>
        <v>3183048.1132998113</v>
      </c>
    </row>
    <row r="56" spans="2:15" x14ac:dyDescent="0.25">
      <c r="B56" s="22">
        <f t="shared" si="2"/>
        <v>26338.370926998552</v>
      </c>
      <c r="C56" s="23">
        <v>47</v>
      </c>
      <c r="D56" s="22">
        <f t="shared" si="3"/>
        <v>3183593.1132998113</v>
      </c>
      <c r="E56" s="22">
        <f t="shared" ref="E56:O56" si="48">D56+$B56</f>
        <v>3209931.4842268098</v>
      </c>
      <c r="F56" s="22">
        <f t="shared" si="48"/>
        <v>3236269.8551538084</v>
      </c>
      <c r="G56" s="22">
        <f t="shared" si="48"/>
        <v>3262608.2260808069</v>
      </c>
      <c r="H56" s="22">
        <f t="shared" si="48"/>
        <v>3288946.5970078055</v>
      </c>
      <c r="I56" s="22">
        <f t="shared" si="48"/>
        <v>3315284.967934804</v>
      </c>
      <c r="J56" s="22">
        <f t="shared" si="48"/>
        <v>3341623.3388618026</v>
      </c>
      <c r="K56" s="22">
        <f t="shared" si="48"/>
        <v>3367961.7097888011</v>
      </c>
      <c r="L56" s="22">
        <f t="shared" si="48"/>
        <v>3394300.0807157997</v>
      </c>
      <c r="M56" s="22">
        <f t="shared" si="48"/>
        <v>3420638.4516427983</v>
      </c>
      <c r="N56" s="22">
        <f t="shared" si="48"/>
        <v>3446976.8225697968</v>
      </c>
      <c r="O56" s="22">
        <f t="shared" si="48"/>
        <v>3473315.1934967954</v>
      </c>
    </row>
    <row r="57" spans="2:15" x14ac:dyDescent="0.25">
      <c r="B57" s="22">
        <f t="shared" si="2"/>
        <v>28708.824310428423</v>
      </c>
      <c r="C57" s="23">
        <v>48</v>
      </c>
      <c r="D57" s="22">
        <f t="shared" si="3"/>
        <v>3473860.1934967954</v>
      </c>
      <c r="E57" s="22">
        <f t="shared" ref="E57:O57" si="49">D57+$B57</f>
        <v>3502569.0178072238</v>
      </c>
      <c r="F57" s="22">
        <f t="shared" si="49"/>
        <v>3531277.8421176523</v>
      </c>
      <c r="G57" s="22">
        <f t="shared" si="49"/>
        <v>3559986.6664280808</v>
      </c>
      <c r="H57" s="22">
        <f t="shared" si="49"/>
        <v>3588695.4907385092</v>
      </c>
      <c r="I57" s="22">
        <f t="shared" si="49"/>
        <v>3617404.3150489377</v>
      </c>
      <c r="J57" s="22">
        <f t="shared" si="49"/>
        <v>3646113.1393593661</v>
      </c>
      <c r="K57" s="22">
        <f t="shared" si="49"/>
        <v>3674821.9636697946</v>
      </c>
      <c r="L57" s="22">
        <f t="shared" si="49"/>
        <v>3703530.7879802231</v>
      </c>
      <c r="M57" s="22">
        <f t="shared" si="49"/>
        <v>3732239.6122906515</v>
      </c>
      <c r="N57" s="22">
        <f t="shared" si="49"/>
        <v>3760948.43660108</v>
      </c>
      <c r="O57" s="22">
        <f t="shared" si="49"/>
        <v>3789657.2609115085</v>
      </c>
    </row>
    <row r="58" spans="2:15" x14ac:dyDescent="0.25">
      <c r="B58" s="22">
        <f t="shared" si="2"/>
        <v>31292.618498366985</v>
      </c>
      <c r="C58" s="23">
        <v>49</v>
      </c>
      <c r="D58" s="22">
        <f t="shared" si="3"/>
        <v>3790202.2609115085</v>
      </c>
      <c r="E58" s="22">
        <f t="shared" ref="E58:O58" si="50">D58+$B58</f>
        <v>3821494.8794098753</v>
      </c>
      <c r="F58" s="22">
        <f t="shared" si="50"/>
        <v>3852787.497908242</v>
      </c>
      <c r="G58" s="22">
        <f t="shared" si="50"/>
        <v>3884080.1164066088</v>
      </c>
      <c r="H58" s="22">
        <f t="shared" si="50"/>
        <v>3915372.7349049756</v>
      </c>
      <c r="I58" s="22">
        <f t="shared" si="50"/>
        <v>3946665.3534033424</v>
      </c>
      <c r="J58" s="22">
        <f t="shared" si="50"/>
        <v>3977957.9719017092</v>
      </c>
      <c r="K58" s="22">
        <f t="shared" si="50"/>
        <v>4009250.590400076</v>
      </c>
      <c r="L58" s="22">
        <f t="shared" si="50"/>
        <v>4040543.2088984428</v>
      </c>
      <c r="M58" s="22">
        <f t="shared" si="50"/>
        <v>4071835.8273968096</v>
      </c>
      <c r="N58" s="22">
        <f t="shared" si="50"/>
        <v>4103128.4458951764</v>
      </c>
      <c r="O58" s="22">
        <f t="shared" si="50"/>
        <v>4134421.0643935432</v>
      </c>
    </row>
    <row r="59" spans="2:15" x14ac:dyDescent="0.25">
      <c r="B59" s="22">
        <f t="shared" si="2"/>
        <v>34108.954163220013</v>
      </c>
      <c r="C59" s="23">
        <v>50</v>
      </c>
      <c r="D59" s="22">
        <f t="shared" si="3"/>
        <v>4134966.0643935432</v>
      </c>
      <c r="E59" s="22">
        <f t="shared" ref="E59:O59" si="51">D59+$B59</f>
        <v>4169075.0185567634</v>
      </c>
      <c r="F59" s="22">
        <f t="shared" si="51"/>
        <v>4203183.9727199832</v>
      </c>
      <c r="G59" s="22">
        <f t="shared" si="51"/>
        <v>4237292.926883203</v>
      </c>
      <c r="H59" s="22">
        <f t="shared" si="51"/>
        <v>4271401.8810464228</v>
      </c>
      <c r="I59" s="22">
        <f t="shared" si="51"/>
        <v>4305510.8352096425</v>
      </c>
      <c r="J59" s="22">
        <f t="shared" si="51"/>
        <v>4339619.7893728623</v>
      </c>
      <c r="K59" s="22">
        <f t="shared" si="51"/>
        <v>4373728.7435360821</v>
      </c>
      <c r="L59" s="22">
        <f t="shared" si="51"/>
        <v>4407837.6976993019</v>
      </c>
      <c r="M59" s="22">
        <f t="shared" si="51"/>
        <v>4441946.6518625217</v>
      </c>
      <c r="N59" s="22">
        <f t="shared" si="51"/>
        <v>4476055.6060257414</v>
      </c>
      <c r="O59" s="22">
        <f t="shared" si="51"/>
        <v>4510164.5601889612</v>
      </c>
    </row>
    <row r="60" spans="2:15" x14ac:dyDescent="0.25">
      <c r="B60" s="22">
        <f t="shared" si="2"/>
        <v>37178.760037909815</v>
      </c>
      <c r="C60" s="23">
        <v>51</v>
      </c>
      <c r="D60" s="22">
        <f t="shared" si="3"/>
        <v>4510709.5601889612</v>
      </c>
      <c r="E60" s="22">
        <f t="shared" ref="E60:O60" si="52">D60+$B60</f>
        <v>4547888.3202268714</v>
      </c>
      <c r="F60" s="22">
        <f t="shared" si="52"/>
        <v>4585067.0802647816</v>
      </c>
      <c r="G60" s="22">
        <f t="shared" si="52"/>
        <v>4622245.8403026918</v>
      </c>
      <c r="H60" s="22">
        <f t="shared" si="52"/>
        <v>4659424.600340602</v>
      </c>
      <c r="I60" s="22">
        <f t="shared" si="52"/>
        <v>4696603.3603785122</v>
      </c>
      <c r="J60" s="22">
        <f t="shared" si="52"/>
        <v>4733782.1204164224</v>
      </c>
      <c r="K60" s="22">
        <f t="shared" si="52"/>
        <v>4770960.8804543326</v>
      </c>
      <c r="L60" s="22">
        <f t="shared" si="52"/>
        <v>4808139.6404922428</v>
      </c>
      <c r="M60" s="22">
        <f t="shared" si="52"/>
        <v>4845318.400530153</v>
      </c>
      <c r="N60" s="22">
        <f t="shared" si="52"/>
        <v>4882497.1605680631</v>
      </c>
      <c r="O60" s="22">
        <f t="shared" si="52"/>
        <v>4919675.9206059733</v>
      </c>
    </row>
    <row r="61" spans="2:15" x14ac:dyDescent="0.25">
      <c r="B61" s="22">
        <f t="shared" si="2"/>
        <v>40524.848441321701</v>
      </c>
      <c r="C61" s="23">
        <v>52</v>
      </c>
      <c r="D61" s="22">
        <f t="shared" si="3"/>
        <v>4920220.9206059733</v>
      </c>
      <c r="E61" s="22">
        <f t="shared" ref="E61:O61" si="53">D61+$B61</f>
        <v>4960745.7690472947</v>
      </c>
      <c r="F61" s="22">
        <f t="shared" si="53"/>
        <v>5001270.6174886161</v>
      </c>
      <c r="G61" s="22">
        <f t="shared" si="53"/>
        <v>5041795.4659299375</v>
      </c>
      <c r="H61" s="22">
        <f t="shared" si="53"/>
        <v>5082320.314371259</v>
      </c>
      <c r="I61" s="22">
        <f t="shared" si="53"/>
        <v>5122845.1628125804</v>
      </c>
      <c r="J61" s="22">
        <f t="shared" si="53"/>
        <v>5163370.0112539018</v>
      </c>
      <c r="K61" s="22">
        <f t="shared" si="53"/>
        <v>5203894.8596952232</v>
      </c>
      <c r="L61" s="22">
        <f t="shared" si="53"/>
        <v>5244419.7081365446</v>
      </c>
      <c r="M61" s="22">
        <f t="shared" si="53"/>
        <v>5284944.556577866</v>
      </c>
      <c r="N61" s="22">
        <f t="shared" si="53"/>
        <v>5325469.4050191874</v>
      </c>
      <c r="O61" s="22">
        <f t="shared" si="53"/>
        <v>5365994.2534605088</v>
      </c>
    </row>
    <row r="62" spans="2:15" x14ac:dyDescent="0.25">
      <c r="B62" s="22">
        <f t="shared" si="2"/>
        <v>44172.084801040655</v>
      </c>
      <c r="C62" s="23">
        <v>53</v>
      </c>
      <c r="D62" s="22">
        <f t="shared" si="3"/>
        <v>5366539.2534605088</v>
      </c>
      <c r="E62" s="22">
        <f t="shared" ref="E62:O62" si="54">D62+$B62</f>
        <v>5410711.3382615494</v>
      </c>
      <c r="F62" s="22">
        <f t="shared" si="54"/>
        <v>5454883.42306259</v>
      </c>
      <c r="G62" s="22">
        <f t="shared" si="54"/>
        <v>5499055.5078636305</v>
      </c>
      <c r="H62" s="22">
        <f t="shared" si="54"/>
        <v>5543227.5926646711</v>
      </c>
      <c r="I62" s="22">
        <f t="shared" si="54"/>
        <v>5587399.6774657117</v>
      </c>
      <c r="J62" s="22">
        <f t="shared" si="54"/>
        <v>5631571.7622667523</v>
      </c>
      <c r="K62" s="22">
        <f t="shared" si="54"/>
        <v>5675743.8470677929</v>
      </c>
      <c r="L62" s="22">
        <f t="shared" si="54"/>
        <v>5719915.9318688335</v>
      </c>
      <c r="M62" s="22">
        <f t="shared" si="54"/>
        <v>5764088.0166698741</v>
      </c>
      <c r="N62" s="22">
        <f t="shared" si="54"/>
        <v>5808260.1014709147</v>
      </c>
      <c r="O62" s="22">
        <f t="shared" si="54"/>
        <v>5852432.1862719553</v>
      </c>
    </row>
    <row r="63" spans="2:15" x14ac:dyDescent="0.25">
      <c r="B63" s="22">
        <f t="shared" si="2"/>
        <v>48147.572433134315</v>
      </c>
      <c r="C63" s="23">
        <v>54</v>
      </c>
      <c r="D63" s="22">
        <f t="shared" si="3"/>
        <v>5852977.1862719553</v>
      </c>
      <c r="E63" s="22">
        <f t="shared" ref="E63:O63" si="55">D63+$B63</f>
        <v>5901124.7587050898</v>
      </c>
      <c r="F63" s="22">
        <f t="shared" si="55"/>
        <v>5949272.3311382243</v>
      </c>
      <c r="G63" s="22">
        <f t="shared" si="55"/>
        <v>5997419.9035713589</v>
      </c>
      <c r="H63" s="22">
        <f t="shared" si="55"/>
        <v>6045567.4760044934</v>
      </c>
      <c r="I63" s="22">
        <f t="shared" si="55"/>
        <v>6093715.048437628</v>
      </c>
      <c r="J63" s="22">
        <f t="shared" si="55"/>
        <v>6141862.6208707625</v>
      </c>
      <c r="K63" s="22">
        <f t="shared" si="55"/>
        <v>6190010.193303897</v>
      </c>
      <c r="L63" s="22">
        <f t="shared" si="55"/>
        <v>6238157.7657370316</v>
      </c>
      <c r="M63" s="22">
        <f t="shared" si="55"/>
        <v>6286305.3381701661</v>
      </c>
      <c r="N63" s="22">
        <f t="shared" si="55"/>
        <v>6334452.9106033007</v>
      </c>
      <c r="O63" s="22">
        <f t="shared" si="55"/>
        <v>6382600.4830364352</v>
      </c>
    </row>
    <row r="64" spans="2:15" x14ac:dyDescent="0.25">
      <c r="B64" s="22">
        <f t="shared" si="2"/>
        <v>52480.853952116406</v>
      </c>
      <c r="C64" s="23">
        <v>55</v>
      </c>
      <c r="D64" s="22">
        <f t="shared" si="3"/>
        <v>6383145.4830364352</v>
      </c>
      <c r="E64" s="22">
        <f t="shared" ref="E64:O64" si="56">D64+$B64</f>
        <v>6435626.3369885515</v>
      </c>
      <c r="F64" s="22">
        <f t="shared" si="56"/>
        <v>6488107.1909406679</v>
      </c>
      <c r="G64" s="22">
        <f t="shared" si="56"/>
        <v>6540588.0448927842</v>
      </c>
      <c r="H64" s="22">
        <f t="shared" si="56"/>
        <v>6593068.8988449005</v>
      </c>
      <c r="I64" s="22">
        <f t="shared" si="56"/>
        <v>6645549.7527970169</v>
      </c>
      <c r="J64" s="22">
        <f t="shared" si="56"/>
        <v>6698030.6067491332</v>
      </c>
      <c r="K64" s="22">
        <f t="shared" si="56"/>
        <v>6750511.4607012495</v>
      </c>
      <c r="L64" s="22">
        <f t="shared" si="56"/>
        <v>6802992.3146533659</v>
      </c>
      <c r="M64" s="22">
        <f t="shared" si="56"/>
        <v>6855473.1686054822</v>
      </c>
      <c r="N64" s="22">
        <f t="shared" si="56"/>
        <v>6907954.0225575985</v>
      </c>
      <c r="O64" s="22">
        <f t="shared" si="56"/>
        <v>6960434.8765097149</v>
      </c>
    </row>
    <row r="65" spans="2:15" x14ac:dyDescent="0.25">
      <c r="B65" s="22">
        <f t="shared" si="2"/>
        <v>57204.130807806883</v>
      </c>
      <c r="C65" s="23">
        <v>56</v>
      </c>
      <c r="D65" s="22">
        <f t="shared" si="3"/>
        <v>6960979.8765097149</v>
      </c>
      <c r="E65" s="22">
        <f t="shared" ref="E65:O65" si="57">D65+$B65</f>
        <v>7018184.0073175216</v>
      </c>
      <c r="F65" s="22">
        <f t="shared" si="57"/>
        <v>7075388.1381253283</v>
      </c>
      <c r="G65" s="22">
        <f t="shared" si="57"/>
        <v>7132592.2689331351</v>
      </c>
      <c r="H65" s="22">
        <f t="shared" si="57"/>
        <v>7189796.3997409418</v>
      </c>
      <c r="I65" s="22">
        <f t="shared" si="57"/>
        <v>7247000.5305487486</v>
      </c>
      <c r="J65" s="22">
        <f t="shared" si="57"/>
        <v>7304204.6613565553</v>
      </c>
      <c r="K65" s="22">
        <f t="shared" si="57"/>
        <v>7361408.792164362</v>
      </c>
      <c r="L65" s="22">
        <f t="shared" si="57"/>
        <v>7418612.9229721688</v>
      </c>
      <c r="M65" s="22">
        <f t="shared" si="57"/>
        <v>7475817.0537799755</v>
      </c>
      <c r="N65" s="22">
        <f t="shared" si="57"/>
        <v>7533021.1845877822</v>
      </c>
      <c r="O65" s="22">
        <f t="shared" si="57"/>
        <v>7590225.315395589</v>
      </c>
    </row>
    <row r="66" spans="2:15" x14ac:dyDescent="0.25">
      <c r="B66" s="22">
        <f t="shared" si="2"/>
        <v>62352.502580509507</v>
      </c>
      <c r="C66" s="23">
        <v>57</v>
      </c>
      <c r="D66" s="22">
        <f t="shared" si="3"/>
        <v>7590770.315395589</v>
      </c>
      <c r="E66" s="22">
        <f t="shared" ref="E66:O66" si="58">D66+$B66</f>
        <v>7653122.8179760985</v>
      </c>
      <c r="F66" s="22">
        <f t="shared" si="58"/>
        <v>7715475.320556608</v>
      </c>
      <c r="G66" s="22">
        <f t="shared" si="58"/>
        <v>7777827.8231371175</v>
      </c>
      <c r="H66" s="22">
        <f t="shared" si="58"/>
        <v>7840180.3257176271</v>
      </c>
      <c r="I66" s="22">
        <f t="shared" si="58"/>
        <v>7902532.8282981366</v>
      </c>
      <c r="J66" s="22">
        <f t="shared" si="58"/>
        <v>7964885.3308786461</v>
      </c>
      <c r="K66" s="22">
        <f t="shared" si="58"/>
        <v>8027237.8334591556</v>
      </c>
      <c r="L66" s="22">
        <f t="shared" si="58"/>
        <v>8089590.3360396652</v>
      </c>
      <c r="M66" s="22">
        <f t="shared" si="58"/>
        <v>8151942.8386201747</v>
      </c>
      <c r="N66" s="22">
        <f t="shared" si="58"/>
        <v>8214295.3412006842</v>
      </c>
      <c r="O66" s="22">
        <f t="shared" si="58"/>
        <v>8276647.8437811937</v>
      </c>
    </row>
    <row r="67" spans="2:15" x14ac:dyDescent="0.25">
      <c r="B67" s="22">
        <f t="shared" si="2"/>
        <v>67964.227812755373</v>
      </c>
      <c r="C67" s="23">
        <v>58</v>
      </c>
      <c r="D67" s="22">
        <f t="shared" si="3"/>
        <v>8277192.8437811937</v>
      </c>
      <c r="E67" s="22">
        <f t="shared" ref="E67:O67" si="59">D67+$B67</f>
        <v>8345157.0715939486</v>
      </c>
      <c r="F67" s="22">
        <f t="shared" si="59"/>
        <v>8413121.2994067036</v>
      </c>
      <c r="G67" s="22">
        <f t="shared" si="59"/>
        <v>8481085.5272194594</v>
      </c>
      <c r="H67" s="22">
        <f t="shared" si="59"/>
        <v>8549049.7550322153</v>
      </c>
      <c r="I67" s="22">
        <f t="shared" si="59"/>
        <v>8617013.9828449711</v>
      </c>
      <c r="J67" s="22">
        <f t="shared" si="59"/>
        <v>8684978.210657727</v>
      </c>
      <c r="K67" s="22">
        <f t="shared" si="59"/>
        <v>8752942.4384704828</v>
      </c>
      <c r="L67" s="22">
        <f t="shared" si="59"/>
        <v>8820906.6662832387</v>
      </c>
      <c r="M67" s="22">
        <f t="shared" si="59"/>
        <v>8888870.8940959945</v>
      </c>
      <c r="N67" s="22">
        <f t="shared" si="59"/>
        <v>8956835.1219087504</v>
      </c>
      <c r="O67" s="22">
        <f t="shared" si="59"/>
        <v>9024799.3497215062</v>
      </c>
    </row>
    <row r="68" spans="2:15" x14ac:dyDescent="0.25">
      <c r="B68" s="22">
        <f t="shared" si="2"/>
        <v>74081.008315903367</v>
      </c>
      <c r="C68" s="23">
        <v>59</v>
      </c>
      <c r="D68" s="22">
        <f t="shared" si="3"/>
        <v>9025344.3497215062</v>
      </c>
      <c r="E68" s="22">
        <f t="shared" ref="E68:O68" si="60">D68+$B68</f>
        <v>9099425.3580374103</v>
      </c>
      <c r="F68" s="22">
        <f t="shared" si="60"/>
        <v>9173506.3663533144</v>
      </c>
      <c r="G68" s="22">
        <f t="shared" si="60"/>
        <v>9247587.3746692184</v>
      </c>
      <c r="H68" s="22">
        <f t="shared" si="60"/>
        <v>9321668.3829851225</v>
      </c>
      <c r="I68" s="22">
        <f t="shared" si="60"/>
        <v>9395749.3913010266</v>
      </c>
      <c r="J68" s="22">
        <f t="shared" si="60"/>
        <v>9469830.3996169306</v>
      </c>
      <c r="K68" s="22">
        <f t="shared" si="60"/>
        <v>9543911.4079328347</v>
      </c>
      <c r="L68" s="22">
        <f t="shared" si="60"/>
        <v>9617992.4162487388</v>
      </c>
      <c r="M68" s="22">
        <f t="shared" si="60"/>
        <v>9692073.4245646428</v>
      </c>
      <c r="N68" s="22">
        <f t="shared" si="60"/>
        <v>9766154.4328805469</v>
      </c>
      <c r="O68" s="22">
        <f t="shared" si="60"/>
        <v>9840235.441196451</v>
      </c>
    </row>
    <row r="69" spans="2:15" x14ac:dyDescent="0.25">
      <c r="B69" s="22">
        <f t="shared" si="2"/>
        <v>80748.299064334671</v>
      </c>
      <c r="C69" s="23">
        <v>60</v>
      </c>
      <c r="D69" s="22">
        <f t="shared" si="3"/>
        <v>9840780.441196451</v>
      </c>
      <c r="E69" s="22">
        <f t="shared" ref="E69:O69" si="61">D69+$B69</f>
        <v>9921528.7402607854</v>
      </c>
      <c r="F69" s="22">
        <f t="shared" si="61"/>
        <v>10002277.03932512</v>
      </c>
      <c r="G69" s="22">
        <f t="shared" si="61"/>
        <v>10083025.338389454</v>
      </c>
      <c r="H69" s="22">
        <f t="shared" si="61"/>
        <v>10163773.637453789</v>
      </c>
      <c r="I69" s="22">
        <f t="shared" si="61"/>
        <v>10244521.936518123</v>
      </c>
      <c r="J69" s="22">
        <f t="shared" si="61"/>
        <v>10325270.235582458</v>
      </c>
      <c r="K69" s="22">
        <f t="shared" si="61"/>
        <v>10406018.534646792</v>
      </c>
      <c r="L69" s="22">
        <f t="shared" si="61"/>
        <v>10486766.833711127</v>
      </c>
      <c r="M69" s="22">
        <f t="shared" si="61"/>
        <v>10567515.132775461</v>
      </c>
      <c r="N69" s="22">
        <f t="shared" si="61"/>
        <v>10648263.431839796</v>
      </c>
      <c r="O69" s="22">
        <f t="shared" si="61"/>
        <v>10729011.73090413</v>
      </c>
    </row>
    <row r="70" spans="2:15" x14ac:dyDescent="0.25">
      <c r="B70" s="22">
        <f t="shared" si="2"/>
        <v>88015.645980124798</v>
      </c>
      <c r="C70" s="23">
        <v>61</v>
      </c>
      <c r="D70" s="22">
        <f t="shared" si="3"/>
        <v>10729556.73090413</v>
      </c>
      <c r="E70" s="22">
        <f t="shared" ref="E70:O70" si="62">D70+$B70</f>
        <v>10817572.376884256</v>
      </c>
      <c r="F70" s="22">
        <f t="shared" si="62"/>
        <v>10905588.022864381</v>
      </c>
      <c r="G70" s="22">
        <f t="shared" si="62"/>
        <v>10993603.668844506</v>
      </c>
      <c r="H70" s="22">
        <f t="shared" si="62"/>
        <v>11081619.314824631</v>
      </c>
      <c r="I70" s="22">
        <f t="shared" si="62"/>
        <v>11169634.960804757</v>
      </c>
      <c r="J70" s="22">
        <f t="shared" si="62"/>
        <v>11257650.606784882</v>
      </c>
      <c r="K70" s="22">
        <f t="shared" si="62"/>
        <v>11345666.252765007</v>
      </c>
      <c r="L70" s="22">
        <f t="shared" si="62"/>
        <v>11433681.898745133</v>
      </c>
      <c r="M70" s="22">
        <f t="shared" si="62"/>
        <v>11521697.544725258</v>
      </c>
      <c r="N70" s="22">
        <f t="shared" si="62"/>
        <v>11609713.190705383</v>
      </c>
      <c r="O70" s="22">
        <f t="shared" si="62"/>
        <v>11697728.836685508</v>
      </c>
    </row>
    <row r="71" spans="2:15" x14ac:dyDescent="0.25">
      <c r="B71" s="22">
        <f t="shared" si="2"/>
        <v>95937.054118336033</v>
      </c>
      <c r="C71" s="23">
        <v>62</v>
      </c>
      <c r="D71" s="22">
        <f t="shared" si="3"/>
        <v>11698273.836685508</v>
      </c>
      <c r="E71" s="22">
        <f t="shared" ref="E71:O71" si="63">D71+$B71</f>
        <v>11794210.890803844</v>
      </c>
      <c r="F71" s="22">
        <f t="shared" si="63"/>
        <v>11890147.944922179</v>
      </c>
      <c r="G71" s="22">
        <f t="shared" si="63"/>
        <v>11986084.999040514</v>
      </c>
      <c r="H71" s="22">
        <f t="shared" si="63"/>
        <v>12082022.053158849</v>
      </c>
      <c r="I71" s="22">
        <f t="shared" si="63"/>
        <v>12177959.107277185</v>
      </c>
      <c r="J71" s="22">
        <f t="shared" si="63"/>
        <v>12273896.16139552</v>
      </c>
      <c r="K71" s="22">
        <f t="shared" si="63"/>
        <v>12369833.215513855</v>
      </c>
      <c r="L71" s="22">
        <f t="shared" si="63"/>
        <v>12465770.26963219</v>
      </c>
      <c r="M71" s="22">
        <f t="shared" si="63"/>
        <v>12561707.323750526</v>
      </c>
      <c r="N71" s="22">
        <f t="shared" si="63"/>
        <v>12657644.377868861</v>
      </c>
      <c r="O71" s="22">
        <f t="shared" si="63"/>
        <v>12753581.431987196</v>
      </c>
    </row>
    <row r="72" spans="2:15" x14ac:dyDescent="0.25">
      <c r="B72" s="22">
        <f t="shared" si="2"/>
        <v>104571.38898898628</v>
      </c>
      <c r="C72" s="23">
        <v>63</v>
      </c>
      <c r="D72" s="22">
        <f t="shared" si="3"/>
        <v>12754126.431987196</v>
      </c>
      <c r="E72" s="22">
        <f t="shared" ref="E72:O72" si="64">D72+$B72</f>
        <v>12858697.820976183</v>
      </c>
      <c r="F72" s="22">
        <f t="shared" si="64"/>
        <v>12963269.209965169</v>
      </c>
      <c r="G72" s="22">
        <f t="shared" si="64"/>
        <v>13067840.598954156</v>
      </c>
      <c r="H72" s="22">
        <f t="shared" si="64"/>
        <v>13172411.987943143</v>
      </c>
      <c r="I72" s="22">
        <f t="shared" si="64"/>
        <v>13276983.376932129</v>
      </c>
      <c r="J72" s="22">
        <f t="shared" si="64"/>
        <v>13381554.765921116</v>
      </c>
      <c r="K72" s="22">
        <f t="shared" si="64"/>
        <v>13486126.154910102</v>
      </c>
      <c r="L72" s="22">
        <f t="shared" si="64"/>
        <v>13590697.543899089</v>
      </c>
      <c r="M72" s="22">
        <f t="shared" si="64"/>
        <v>13695268.932888076</v>
      </c>
      <c r="N72" s="22">
        <f t="shared" si="64"/>
        <v>13799840.321877062</v>
      </c>
      <c r="O72" s="22">
        <f t="shared" si="64"/>
        <v>13904411.710866049</v>
      </c>
    </row>
    <row r="73" spans="2:15" x14ac:dyDescent="0.25">
      <c r="B73" s="22">
        <f t="shared" si="2"/>
        <v>113982.81399799505</v>
      </c>
      <c r="C73" s="23">
        <v>64</v>
      </c>
      <c r="D73" s="22">
        <f t="shared" si="3"/>
        <v>13904956.710866049</v>
      </c>
      <c r="E73" s="22">
        <f t="shared" ref="E73:O73" si="65">D73+$B73</f>
        <v>14018939.524864044</v>
      </c>
      <c r="F73" s="22">
        <f t="shared" si="65"/>
        <v>14132922.338862039</v>
      </c>
      <c r="G73" s="22">
        <f t="shared" si="65"/>
        <v>14246905.152860034</v>
      </c>
      <c r="H73" s="22">
        <f t="shared" si="65"/>
        <v>14360887.966858029</v>
      </c>
      <c r="I73" s="22">
        <f t="shared" si="65"/>
        <v>14474870.780856024</v>
      </c>
      <c r="J73" s="22">
        <f t="shared" si="65"/>
        <v>14588853.59485402</v>
      </c>
      <c r="K73" s="22">
        <f t="shared" si="65"/>
        <v>14702836.408852015</v>
      </c>
      <c r="L73" s="22">
        <f t="shared" si="65"/>
        <v>14816819.22285001</v>
      </c>
      <c r="M73" s="22">
        <f t="shared" si="65"/>
        <v>14930802.036848005</v>
      </c>
      <c r="N73" s="22">
        <f t="shared" si="65"/>
        <v>15044784.850846</v>
      </c>
      <c r="O73" s="22">
        <f t="shared" si="65"/>
        <v>15158767.664843995</v>
      </c>
    </row>
    <row r="74" spans="2:15" x14ac:dyDescent="0.25">
      <c r="B74" s="22">
        <f t="shared" si="2"/>
        <v>124241.26725781462</v>
      </c>
      <c r="C74" s="23">
        <v>65</v>
      </c>
      <c r="D74" s="22">
        <f t="shared" si="3"/>
        <v>15159312.664843995</v>
      </c>
      <c r="E74" s="22">
        <f t="shared" ref="E74:O74" si="66">D74+$B74</f>
        <v>15283553.93210181</v>
      </c>
      <c r="F74" s="22">
        <f t="shared" si="66"/>
        <v>15407795.199359626</v>
      </c>
      <c r="G74" s="22">
        <f t="shared" si="66"/>
        <v>15532036.466617441</v>
      </c>
      <c r="H74" s="22">
        <f t="shared" si="66"/>
        <v>15656277.733875256</v>
      </c>
      <c r="I74" s="22">
        <f t="shared" si="66"/>
        <v>15780519.001133071</v>
      </c>
      <c r="J74" s="22">
        <f t="shared" si="66"/>
        <v>15904760.268390886</v>
      </c>
      <c r="K74" s="22">
        <f t="shared" si="66"/>
        <v>16029001.535648702</v>
      </c>
      <c r="L74" s="22">
        <f t="shared" si="66"/>
        <v>16153242.802906517</v>
      </c>
      <c r="M74" s="22">
        <f t="shared" si="66"/>
        <v>16277484.070164332</v>
      </c>
      <c r="N74" s="22">
        <f t="shared" si="66"/>
        <v>16401725.337422147</v>
      </c>
      <c r="O74" s="22">
        <f t="shared" si="66"/>
        <v>16525966.604679963</v>
      </c>
    </row>
    <row r="75" spans="2:15" x14ac:dyDescent="0.25">
      <c r="B75" s="22">
        <f t="shared" si="2"/>
        <v>135422.98131101794</v>
      </c>
      <c r="C75" s="23">
        <v>66</v>
      </c>
      <c r="D75" s="22">
        <f t="shared" si="3"/>
        <v>16526511.604679963</v>
      </c>
      <c r="E75" s="22">
        <f t="shared" ref="E75:O75" si="67">D75+$B75</f>
        <v>16661934.58599098</v>
      </c>
      <c r="F75" s="22">
        <f t="shared" si="67"/>
        <v>16797357.567302</v>
      </c>
      <c r="G75" s="22">
        <f t="shared" si="67"/>
        <v>16932780.548613019</v>
      </c>
      <c r="H75" s="22">
        <f t="shared" si="67"/>
        <v>17068203.529924039</v>
      </c>
      <c r="I75" s="22">
        <f t="shared" si="67"/>
        <v>17203626.511235058</v>
      </c>
      <c r="J75" s="22">
        <f t="shared" si="67"/>
        <v>17339049.492546078</v>
      </c>
      <c r="K75" s="22">
        <f t="shared" si="67"/>
        <v>17474472.473857097</v>
      </c>
      <c r="L75" s="22">
        <f t="shared" si="67"/>
        <v>17609895.455168117</v>
      </c>
      <c r="M75" s="22">
        <f t="shared" si="67"/>
        <v>17745318.436479136</v>
      </c>
      <c r="N75" s="22">
        <f t="shared" si="67"/>
        <v>17880741.417790156</v>
      </c>
      <c r="O75" s="22">
        <f t="shared" si="67"/>
        <v>18016164.399101175</v>
      </c>
    </row>
    <row r="76" spans="2:15" x14ac:dyDescent="0.25">
      <c r="B76" s="22">
        <f t="shared" ref="B76:B109" si="68">IF($B$6="YES",B75*(1+$B$5),B75)</f>
        <v>147611.04962900956</v>
      </c>
      <c r="C76" s="23">
        <v>67</v>
      </c>
      <c r="D76" s="22">
        <f t="shared" ref="D76:D109" si="69">O75+B$11</f>
        <v>18016709.399101175</v>
      </c>
      <c r="E76" s="22">
        <f t="shared" ref="E76:O76" si="70">D76+$B76</f>
        <v>18164320.448730186</v>
      </c>
      <c r="F76" s="22">
        <f t="shared" si="70"/>
        <v>18311931.498359196</v>
      </c>
      <c r="G76" s="22">
        <f t="shared" si="70"/>
        <v>18459542.547988206</v>
      </c>
      <c r="H76" s="22">
        <f t="shared" si="70"/>
        <v>18607153.597617216</v>
      </c>
      <c r="I76" s="22">
        <f t="shared" si="70"/>
        <v>18754764.647246227</v>
      </c>
      <c r="J76" s="22">
        <f t="shared" si="70"/>
        <v>18902375.696875237</v>
      </c>
      <c r="K76" s="22">
        <f t="shared" si="70"/>
        <v>19049986.746504247</v>
      </c>
      <c r="L76" s="22">
        <f t="shared" si="70"/>
        <v>19197597.796133257</v>
      </c>
      <c r="M76" s="22">
        <f t="shared" si="70"/>
        <v>19345208.845762268</v>
      </c>
      <c r="N76" s="22">
        <f t="shared" si="70"/>
        <v>19492819.895391278</v>
      </c>
      <c r="O76" s="22">
        <f t="shared" si="70"/>
        <v>19640430.945020288</v>
      </c>
    </row>
    <row r="77" spans="2:15" x14ac:dyDescent="0.25">
      <c r="B77" s="22">
        <f t="shared" si="68"/>
        <v>160896.04409562043</v>
      </c>
      <c r="C77" s="23">
        <v>68</v>
      </c>
      <c r="D77" s="22">
        <f t="shared" si="69"/>
        <v>19640975.945020288</v>
      </c>
      <c r="E77" s="22">
        <f t="shared" ref="E77:O77" si="71">D77+$B77</f>
        <v>19801871.989115909</v>
      </c>
      <c r="F77" s="22">
        <f t="shared" si="71"/>
        <v>19962768.033211529</v>
      </c>
      <c r="G77" s="22">
        <f t="shared" si="71"/>
        <v>20123664.07730715</v>
      </c>
      <c r="H77" s="22">
        <f t="shared" si="71"/>
        <v>20284560.12140277</v>
      </c>
      <c r="I77" s="22">
        <f t="shared" si="71"/>
        <v>20445456.165498391</v>
      </c>
      <c r="J77" s="22">
        <f t="shared" si="71"/>
        <v>20606352.209594011</v>
      </c>
      <c r="K77" s="22">
        <f t="shared" si="71"/>
        <v>20767248.253689632</v>
      </c>
      <c r="L77" s="22">
        <f t="shared" si="71"/>
        <v>20928144.297785252</v>
      </c>
      <c r="M77" s="22">
        <f t="shared" si="71"/>
        <v>21089040.341880873</v>
      </c>
      <c r="N77" s="22">
        <f t="shared" si="71"/>
        <v>21249936.385976493</v>
      </c>
      <c r="O77" s="22">
        <f t="shared" si="71"/>
        <v>21410832.430072114</v>
      </c>
    </row>
    <row r="78" spans="2:15" x14ac:dyDescent="0.25">
      <c r="B78" s="22">
        <f t="shared" si="68"/>
        <v>175376.68806422627</v>
      </c>
      <c r="C78" s="23">
        <v>69</v>
      </c>
      <c r="D78" s="22">
        <f t="shared" si="69"/>
        <v>21411377.430072114</v>
      </c>
      <c r="E78" s="22">
        <f t="shared" ref="E78:O78" si="72">D78+$B78</f>
        <v>21586754.118136339</v>
      </c>
      <c r="F78" s="22">
        <f t="shared" si="72"/>
        <v>21762130.806200564</v>
      </c>
      <c r="G78" s="22">
        <f t="shared" si="72"/>
        <v>21937507.494264789</v>
      </c>
      <c r="H78" s="22">
        <f t="shared" si="72"/>
        <v>22112884.182329014</v>
      </c>
      <c r="I78" s="22">
        <f t="shared" si="72"/>
        <v>22288260.870393239</v>
      </c>
      <c r="J78" s="22">
        <f t="shared" si="72"/>
        <v>22463637.558457464</v>
      </c>
      <c r="K78" s="22">
        <f t="shared" si="72"/>
        <v>22639014.246521689</v>
      </c>
      <c r="L78" s="22">
        <f t="shared" si="72"/>
        <v>22814390.934585914</v>
      </c>
      <c r="M78" s="22">
        <f t="shared" si="72"/>
        <v>22989767.622650139</v>
      </c>
      <c r="N78" s="22">
        <f t="shared" si="72"/>
        <v>23165144.310714364</v>
      </c>
      <c r="O78" s="22">
        <f t="shared" si="72"/>
        <v>23340520.998778589</v>
      </c>
    </row>
    <row r="79" spans="2:15" x14ac:dyDescent="0.25">
      <c r="B79" s="22">
        <f t="shared" si="68"/>
        <v>191160.58999000664</v>
      </c>
      <c r="C79" s="23">
        <v>70</v>
      </c>
      <c r="D79" s="22">
        <f t="shared" si="69"/>
        <v>23341065.998778589</v>
      </c>
      <c r="E79" s="22">
        <f t="shared" ref="E79:O79" si="73">D79+$B79</f>
        <v>23532226.588768594</v>
      </c>
      <c r="F79" s="22">
        <f t="shared" si="73"/>
        <v>23723387.178758599</v>
      </c>
      <c r="G79" s="22">
        <f t="shared" si="73"/>
        <v>23914547.768748604</v>
      </c>
      <c r="H79" s="22">
        <f t="shared" si="73"/>
        <v>24105708.358738609</v>
      </c>
      <c r="I79" s="22">
        <f t="shared" si="73"/>
        <v>24296868.948728614</v>
      </c>
      <c r="J79" s="22">
        <f t="shared" si="73"/>
        <v>24488029.538718618</v>
      </c>
      <c r="K79" s="22">
        <f t="shared" si="73"/>
        <v>24679190.128708623</v>
      </c>
      <c r="L79" s="22">
        <f t="shared" si="73"/>
        <v>24870350.718698628</v>
      </c>
      <c r="M79" s="22">
        <f t="shared" si="73"/>
        <v>25061511.308688633</v>
      </c>
      <c r="N79" s="22">
        <f t="shared" si="73"/>
        <v>25252671.898678638</v>
      </c>
      <c r="O79" s="22">
        <f t="shared" si="73"/>
        <v>25443832.488668643</v>
      </c>
    </row>
    <row r="80" spans="2:15" x14ac:dyDescent="0.25">
      <c r="B80" s="22">
        <f t="shared" si="68"/>
        <v>208365.04308910726</v>
      </c>
      <c r="C80" s="23">
        <v>71</v>
      </c>
      <c r="D80" s="22">
        <f t="shared" si="69"/>
        <v>25444377.488668643</v>
      </c>
      <c r="E80" s="22">
        <f t="shared" ref="E80:O80" si="74">D80+$B80</f>
        <v>25652742.53175775</v>
      </c>
      <c r="F80" s="22">
        <f t="shared" si="74"/>
        <v>25861107.574846856</v>
      </c>
      <c r="G80" s="22">
        <f t="shared" si="74"/>
        <v>26069472.617935963</v>
      </c>
      <c r="H80" s="22">
        <f t="shared" si="74"/>
        <v>26277837.66102507</v>
      </c>
      <c r="I80" s="22">
        <f t="shared" si="74"/>
        <v>26486202.704114176</v>
      </c>
      <c r="J80" s="22">
        <f t="shared" si="74"/>
        <v>26694567.747203283</v>
      </c>
      <c r="K80" s="22">
        <f t="shared" si="74"/>
        <v>26902932.79029239</v>
      </c>
      <c r="L80" s="22">
        <f t="shared" si="74"/>
        <v>27111297.833381496</v>
      </c>
      <c r="M80" s="22">
        <f t="shared" si="74"/>
        <v>27319662.876470603</v>
      </c>
      <c r="N80" s="22">
        <f t="shared" si="74"/>
        <v>27528027.91955971</v>
      </c>
      <c r="O80" s="22">
        <f t="shared" si="74"/>
        <v>27736392.962648816</v>
      </c>
    </row>
    <row r="81" spans="2:15" x14ac:dyDescent="0.25">
      <c r="B81" s="22">
        <f t="shared" si="68"/>
        <v>227117.89696712693</v>
      </c>
      <c r="C81" s="23">
        <v>72</v>
      </c>
      <c r="D81" s="22">
        <f t="shared" si="69"/>
        <v>27736937.962648816</v>
      </c>
      <c r="E81" s="22">
        <f t="shared" ref="E81:O81" si="75">D81+$B81</f>
        <v>27964055.859615944</v>
      </c>
      <c r="F81" s="22">
        <f t="shared" si="75"/>
        <v>28191173.756583072</v>
      </c>
      <c r="G81" s="22">
        <f t="shared" si="75"/>
        <v>28418291.6535502</v>
      </c>
      <c r="H81" s="22">
        <f t="shared" si="75"/>
        <v>28645409.550517328</v>
      </c>
      <c r="I81" s="22">
        <f t="shared" si="75"/>
        <v>28872527.447484456</v>
      </c>
      <c r="J81" s="22">
        <f t="shared" si="75"/>
        <v>29099645.344451584</v>
      </c>
      <c r="K81" s="22">
        <f t="shared" si="75"/>
        <v>29326763.241418712</v>
      </c>
      <c r="L81" s="22">
        <f t="shared" si="75"/>
        <v>29553881.13838584</v>
      </c>
      <c r="M81" s="22">
        <f t="shared" si="75"/>
        <v>29780999.035352968</v>
      </c>
      <c r="N81" s="22">
        <f t="shared" si="75"/>
        <v>30008116.932320096</v>
      </c>
      <c r="O81" s="22">
        <f t="shared" si="75"/>
        <v>30235234.829287224</v>
      </c>
    </row>
    <row r="82" spans="2:15" x14ac:dyDescent="0.25">
      <c r="B82" s="22">
        <f t="shared" si="68"/>
        <v>247558.50769416837</v>
      </c>
      <c r="C82" s="23">
        <v>73</v>
      </c>
      <c r="D82" s="22">
        <f t="shared" si="69"/>
        <v>30235779.829287224</v>
      </c>
      <c r="E82" s="22">
        <f t="shared" ref="E82:O82" si="76">D82+$B82</f>
        <v>30483338.336981393</v>
      </c>
      <c r="F82" s="22">
        <f t="shared" si="76"/>
        <v>30730896.844675563</v>
      </c>
      <c r="G82" s="22">
        <f t="shared" si="76"/>
        <v>30978455.352369733</v>
      </c>
      <c r="H82" s="22">
        <f t="shared" si="76"/>
        <v>31226013.860063903</v>
      </c>
      <c r="I82" s="22">
        <f t="shared" si="76"/>
        <v>31473572.367758073</v>
      </c>
      <c r="J82" s="22">
        <f t="shared" si="76"/>
        <v>31721130.875452243</v>
      </c>
      <c r="K82" s="22">
        <f t="shared" si="76"/>
        <v>31968689.383146413</v>
      </c>
      <c r="L82" s="22">
        <f t="shared" si="76"/>
        <v>32216247.890840583</v>
      </c>
      <c r="M82" s="22">
        <f t="shared" si="76"/>
        <v>32463806.398534752</v>
      </c>
      <c r="N82" s="22">
        <f t="shared" si="76"/>
        <v>32711364.906228922</v>
      </c>
      <c r="O82" s="22">
        <f t="shared" si="76"/>
        <v>32958923.413923092</v>
      </c>
    </row>
    <row r="83" spans="2:15" x14ac:dyDescent="0.25">
      <c r="B83" s="22">
        <f t="shared" si="68"/>
        <v>269838.77338664356</v>
      </c>
      <c r="C83" s="23">
        <v>74</v>
      </c>
      <c r="D83" s="22">
        <f t="shared" si="69"/>
        <v>32959468.413923092</v>
      </c>
      <c r="E83" s="22">
        <f t="shared" ref="E83:O83" si="77">D83+$B83</f>
        <v>33229307.187309735</v>
      </c>
      <c r="F83" s="22">
        <f t="shared" si="77"/>
        <v>33499145.960696377</v>
      </c>
      <c r="G83" s="22">
        <f t="shared" si="77"/>
        <v>33768984.734083019</v>
      </c>
      <c r="H83" s="22">
        <f t="shared" si="77"/>
        <v>34038823.507469662</v>
      </c>
      <c r="I83" s="22">
        <f t="shared" si="77"/>
        <v>34308662.280856304</v>
      </c>
      <c r="J83" s="22">
        <f t="shared" si="77"/>
        <v>34578501.054242946</v>
      </c>
      <c r="K83" s="22">
        <f t="shared" si="77"/>
        <v>34848339.827629589</v>
      </c>
      <c r="L83" s="22">
        <f t="shared" si="77"/>
        <v>35118178.601016231</v>
      </c>
      <c r="M83" s="22">
        <f t="shared" si="77"/>
        <v>35388017.374402873</v>
      </c>
      <c r="N83" s="22">
        <f t="shared" si="77"/>
        <v>35657856.147789516</v>
      </c>
      <c r="O83" s="22">
        <f t="shared" si="77"/>
        <v>35927694.921176158</v>
      </c>
    </row>
    <row r="84" spans="2:15" x14ac:dyDescent="0.25">
      <c r="B84" s="22">
        <f t="shared" si="68"/>
        <v>294124.26299144153</v>
      </c>
      <c r="C84" s="23">
        <v>75</v>
      </c>
      <c r="D84" s="22">
        <f t="shared" si="69"/>
        <v>35928239.921176158</v>
      </c>
      <c r="E84" s="22">
        <f t="shared" ref="E84:O84" si="78">D84+$B84</f>
        <v>36222364.184167601</v>
      </c>
      <c r="F84" s="22">
        <f t="shared" si="78"/>
        <v>36516488.447159044</v>
      </c>
      <c r="G84" s="22">
        <f t="shared" si="78"/>
        <v>36810612.710150488</v>
      </c>
      <c r="H84" s="22">
        <f t="shared" si="78"/>
        <v>37104736.973141931</v>
      </c>
      <c r="I84" s="22">
        <f t="shared" si="78"/>
        <v>37398861.236133374</v>
      </c>
      <c r="J84" s="22">
        <f t="shared" si="78"/>
        <v>37692985.499124818</v>
      </c>
      <c r="K84" s="22">
        <f t="shared" si="78"/>
        <v>37987109.762116261</v>
      </c>
      <c r="L84" s="22">
        <f t="shared" si="78"/>
        <v>38281234.025107704</v>
      </c>
      <c r="M84" s="22">
        <f t="shared" si="78"/>
        <v>38575358.288099147</v>
      </c>
      <c r="N84" s="22">
        <f t="shared" si="78"/>
        <v>38869482.551090591</v>
      </c>
      <c r="O84" s="22">
        <f t="shared" si="78"/>
        <v>39163606.814082034</v>
      </c>
    </row>
    <row r="85" spans="2:15" x14ac:dyDescent="0.25">
      <c r="B85" s="22">
        <f t="shared" si="68"/>
        <v>320595.44666067127</v>
      </c>
      <c r="C85" s="23">
        <v>76</v>
      </c>
      <c r="D85" s="22">
        <f t="shared" si="69"/>
        <v>39164151.814082034</v>
      </c>
      <c r="E85" s="22">
        <f t="shared" ref="E85:O85" si="79">D85+$B85</f>
        <v>39484747.260742702</v>
      </c>
      <c r="F85" s="22">
        <f t="shared" si="79"/>
        <v>39805342.707403369</v>
      </c>
      <c r="G85" s="22">
        <f t="shared" si="79"/>
        <v>40125938.154064037</v>
      </c>
      <c r="H85" s="22">
        <f t="shared" si="79"/>
        <v>40446533.600724705</v>
      </c>
      <c r="I85" s="22">
        <f t="shared" si="79"/>
        <v>40767129.047385372</v>
      </c>
      <c r="J85" s="22">
        <f t="shared" si="79"/>
        <v>41087724.49404604</v>
      </c>
      <c r="K85" s="22">
        <f t="shared" si="79"/>
        <v>41408319.940706708</v>
      </c>
      <c r="L85" s="22">
        <f t="shared" si="79"/>
        <v>41728915.387367375</v>
      </c>
      <c r="M85" s="22">
        <f t="shared" si="79"/>
        <v>42049510.834028043</v>
      </c>
      <c r="N85" s="22">
        <f t="shared" si="79"/>
        <v>42370106.280688711</v>
      </c>
      <c r="O85" s="22">
        <f t="shared" si="79"/>
        <v>42690701.727349378</v>
      </c>
    </row>
    <row r="86" spans="2:15" x14ac:dyDescent="0.25">
      <c r="B86" s="22">
        <f t="shared" si="68"/>
        <v>349449.03686013172</v>
      </c>
      <c r="C86" s="23">
        <v>77</v>
      </c>
      <c r="D86" s="22">
        <f t="shared" si="69"/>
        <v>42691246.727349378</v>
      </c>
      <c r="E86" s="22">
        <f t="shared" ref="E86:O86" si="80">D86+$B86</f>
        <v>43040695.764209509</v>
      </c>
      <c r="F86" s="22">
        <f t="shared" si="80"/>
        <v>43390144.80106964</v>
      </c>
      <c r="G86" s="22">
        <f t="shared" si="80"/>
        <v>43739593.83792977</v>
      </c>
      <c r="H86" s="22">
        <f t="shared" si="80"/>
        <v>44089042.874789901</v>
      </c>
      <c r="I86" s="22">
        <f t="shared" si="80"/>
        <v>44438491.911650032</v>
      </c>
      <c r="J86" s="22">
        <f t="shared" si="80"/>
        <v>44787940.948510163</v>
      </c>
      <c r="K86" s="22">
        <f t="shared" si="80"/>
        <v>45137389.985370293</v>
      </c>
      <c r="L86" s="22">
        <f t="shared" si="80"/>
        <v>45486839.022230424</v>
      </c>
      <c r="M86" s="22">
        <f t="shared" si="80"/>
        <v>45836288.059090555</v>
      </c>
      <c r="N86" s="22">
        <f t="shared" si="80"/>
        <v>46185737.095950685</v>
      </c>
      <c r="O86" s="22">
        <f t="shared" si="80"/>
        <v>46535186.132810816</v>
      </c>
    </row>
    <row r="87" spans="2:15" x14ac:dyDescent="0.25">
      <c r="B87" s="22">
        <f t="shared" si="68"/>
        <v>380899.45017754362</v>
      </c>
      <c r="C87" s="23">
        <v>78</v>
      </c>
      <c r="D87" s="22">
        <f t="shared" si="69"/>
        <v>46535731.132810816</v>
      </c>
      <c r="E87" s="22">
        <f t="shared" ref="E87:O87" si="81">D87+$B87</f>
        <v>46916630.582988359</v>
      </c>
      <c r="F87" s="22">
        <f t="shared" si="81"/>
        <v>47297530.033165902</v>
      </c>
      <c r="G87" s="22">
        <f t="shared" si="81"/>
        <v>47678429.483343445</v>
      </c>
      <c r="H87" s="22">
        <f t="shared" si="81"/>
        <v>48059328.933520988</v>
      </c>
      <c r="I87" s="22">
        <f t="shared" si="81"/>
        <v>48440228.38369853</v>
      </c>
      <c r="J87" s="22">
        <f t="shared" si="81"/>
        <v>48821127.833876073</v>
      </c>
      <c r="K87" s="22">
        <f t="shared" si="81"/>
        <v>49202027.284053616</v>
      </c>
      <c r="L87" s="22">
        <f t="shared" si="81"/>
        <v>49582926.734231159</v>
      </c>
      <c r="M87" s="22">
        <f t="shared" si="81"/>
        <v>49963826.184408702</v>
      </c>
      <c r="N87" s="22">
        <f t="shared" si="81"/>
        <v>50344725.634586245</v>
      </c>
      <c r="O87" s="22">
        <f t="shared" si="81"/>
        <v>50725625.084763788</v>
      </c>
    </row>
    <row r="88" spans="2:15" x14ac:dyDescent="0.25">
      <c r="B88" s="22">
        <f t="shared" si="68"/>
        <v>415180.40069352259</v>
      </c>
      <c r="C88" s="23">
        <v>79</v>
      </c>
      <c r="D88" s="22">
        <f t="shared" si="69"/>
        <v>50726170.084763788</v>
      </c>
      <c r="E88" s="22">
        <f t="shared" ref="E88:O88" si="82">D88+$B88</f>
        <v>51141350.485457309</v>
      </c>
      <c r="F88" s="22">
        <f t="shared" si="82"/>
        <v>51556530.886150829</v>
      </c>
      <c r="G88" s="22">
        <f t="shared" si="82"/>
        <v>51971711.28684435</v>
      </c>
      <c r="H88" s="22">
        <f t="shared" si="82"/>
        <v>52386891.687537871</v>
      </c>
      <c r="I88" s="22">
        <f t="shared" si="82"/>
        <v>52802072.088231392</v>
      </c>
      <c r="J88" s="22">
        <f t="shared" si="82"/>
        <v>53217252.488924913</v>
      </c>
      <c r="K88" s="22">
        <f t="shared" si="82"/>
        <v>53632432.889618434</v>
      </c>
      <c r="L88" s="22">
        <f t="shared" si="82"/>
        <v>54047613.290311955</v>
      </c>
      <c r="M88" s="22">
        <f t="shared" si="82"/>
        <v>54462793.691005476</v>
      </c>
      <c r="N88" s="22">
        <f t="shared" si="82"/>
        <v>54877974.091698997</v>
      </c>
      <c r="O88" s="22">
        <f t="shared" si="82"/>
        <v>55293154.492392518</v>
      </c>
    </row>
    <row r="89" spans="2:15" x14ac:dyDescent="0.25">
      <c r="B89" s="22">
        <f t="shared" si="68"/>
        <v>452546.63675593963</v>
      </c>
      <c r="C89" s="23">
        <v>80</v>
      </c>
      <c r="D89" s="22">
        <f t="shared" si="69"/>
        <v>55293699.492392518</v>
      </c>
      <c r="E89" s="22">
        <f t="shared" ref="E89:O89" si="83">D89+$B89</f>
        <v>55746246.129148461</v>
      </c>
      <c r="F89" s="22">
        <f t="shared" si="83"/>
        <v>56198792.765904404</v>
      </c>
      <c r="G89" s="22">
        <f t="shared" si="83"/>
        <v>56651339.402660348</v>
      </c>
      <c r="H89" s="22">
        <f t="shared" si="83"/>
        <v>57103886.039416291</v>
      </c>
      <c r="I89" s="22">
        <f t="shared" si="83"/>
        <v>57556432.676172234</v>
      </c>
      <c r="J89" s="22">
        <f t="shared" si="83"/>
        <v>58008979.312928177</v>
      </c>
      <c r="K89" s="22">
        <f t="shared" si="83"/>
        <v>58461525.949684121</v>
      </c>
      <c r="L89" s="22">
        <f t="shared" si="83"/>
        <v>58914072.586440064</v>
      </c>
      <c r="M89" s="22">
        <f t="shared" si="83"/>
        <v>59366619.223196007</v>
      </c>
      <c r="N89" s="22">
        <f t="shared" si="83"/>
        <v>59819165.859951951</v>
      </c>
      <c r="O89" s="22">
        <f t="shared" si="83"/>
        <v>60271712.496707894</v>
      </c>
    </row>
    <row r="90" spans="2:15" x14ac:dyDescent="0.25">
      <c r="B90" s="22">
        <f t="shared" si="68"/>
        <v>493275.83406397421</v>
      </c>
      <c r="C90" s="23">
        <v>81</v>
      </c>
      <c r="D90" s="22">
        <f t="shared" si="69"/>
        <v>60272257.496707894</v>
      </c>
      <c r="E90" s="22">
        <f t="shared" ref="E90:O90" si="84">D90+$B90</f>
        <v>60765533.330771871</v>
      </c>
      <c r="F90" s="22">
        <f t="shared" si="84"/>
        <v>61258809.164835848</v>
      </c>
      <c r="G90" s="22">
        <f t="shared" si="84"/>
        <v>61752084.998899825</v>
      </c>
      <c r="H90" s="22">
        <f t="shared" si="84"/>
        <v>62245360.832963802</v>
      </c>
      <c r="I90" s="22">
        <f t="shared" si="84"/>
        <v>62738636.667027779</v>
      </c>
      <c r="J90" s="22">
        <f t="shared" si="84"/>
        <v>63231912.501091756</v>
      </c>
      <c r="K90" s="22">
        <f t="shared" si="84"/>
        <v>63725188.335155733</v>
      </c>
      <c r="L90" s="22">
        <f t="shared" si="84"/>
        <v>64218464.16921971</v>
      </c>
      <c r="M90" s="22">
        <f t="shared" si="84"/>
        <v>64711740.003283687</v>
      </c>
      <c r="N90" s="22">
        <f t="shared" si="84"/>
        <v>65205015.837347664</v>
      </c>
      <c r="O90" s="22">
        <f t="shared" si="84"/>
        <v>65698291.671411641</v>
      </c>
    </row>
    <row r="91" spans="2:15" x14ac:dyDescent="0.25">
      <c r="B91" s="22">
        <f t="shared" si="68"/>
        <v>537670.65912973194</v>
      </c>
      <c r="C91" s="23">
        <v>82</v>
      </c>
      <c r="D91" s="22">
        <f t="shared" si="69"/>
        <v>65698836.671411641</v>
      </c>
      <c r="E91" s="22">
        <f t="shared" ref="E91:O91" si="85">D91+$B91</f>
        <v>66236507.330541372</v>
      </c>
      <c r="F91" s="22">
        <f t="shared" si="85"/>
        <v>66774177.989671104</v>
      </c>
      <c r="G91" s="22">
        <f t="shared" si="85"/>
        <v>67311848.648800835</v>
      </c>
      <c r="H91" s="22">
        <f t="shared" si="85"/>
        <v>67849519.307930574</v>
      </c>
      <c r="I91" s="22">
        <f t="shared" si="85"/>
        <v>68387189.967060313</v>
      </c>
      <c r="J91" s="22">
        <f t="shared" si="85"/>
        <v>68924860.626190051</v>
      </c>
      <c r="K91" s="22">
        <f t="shared" si="85"/>
        <v>69462531.28531979</v>
      </c>
      <c r="L91" s="22">
        <f t="shared" si="85"/>
        <v>70000201.944449529</v>
      </c>
      <c r="M91" s="22">
        <f t="shared" si="85"/>
        <v>70537872.603579268</v>
      </c>
      <c r="N91" s="22">
        <f t="shared" si="85"/>
        <v>71075543.262709007</v>
      </c>
      <c r="O91" s="22">
        <f t="shared" si="85"/>
        <v>71613213.921838745</v>
      </c>
    </row>
    <row r="92" spans="2:15" x14ac:dyDescent="0.25">
      <c r="B92" s="22">
        <f t="shared" si="68"/>
        <v>586061.0184514079</v>
      </c>
      <c r="C92" s="23">
        <v>83</v>
      </c>
      <c r="D92" s="22">
        <f t="shared" si="69"/>
        <v>71613758.921838745</v>
      </c>
      <c r="E92" s="22">
        <f t="shared" ref="E92:O92" si="86">D92+$B92</f>
        <v>72199819.940290153</v>
      </c>
      <c r="F92" s="22">
        <f t="shared" si="86"/>
        <v>72785880.958741561</v>
      </c>
      <c r="G92" s="22">
        <f t="shared" si="86"/>
        <v>73371941.977192968</v>
      </c>
      <c r="H92" s="22">
        <f t="shared" si="86"/>
        <v>73958002.995644376</v>
      </c>
      <c r="I92" s="22">
        <f t="shared" si="86"/>
        <v>74544064.014095783</v>
      </c>
      <c r="J92" s="22">
        <f t="shared" si="86"/>
        <v>75130125.032547191</v>
      </c>
      <c r="K92" s="22">
        <f t="shared" si="86"/>
        <v>75716186.050998598</v>
      </c>
      <c r="L92" s="22">
        <f t="shared" si="86"/>
        <v>76302247.069450006</v>
      </c>
      <c r="M92" s="22">
        <f t="shared" si="86"/>
        <v>76888308.087901413</v>
      </c>
      <c r="N92" s="22">
        <f t="shared" si="86"/>
        <v>77474369.106352821</v>
      </c>
      <c r="O92" s="22">
        <f t="shared" si="86"/>
        <v>78060430.124804229</v>
      </c>
    </row>
    <row r="93" spans="2:15" x14ac:dyDescent="0.25">
      <c r="B93" s="22">
        <f t="shared" si="68"/>
        <v>638806.51011203462</v>
      </c>
      <c r="C93" s="23">
        <v>84</v>
      </c>
      <c r="D93" s="22">
        <f t="shared" si="69"/>
        <v>78060975.124804229</v>
      </c>
      <c r="E93" s="22">
        <f t="shared" ref="E93:O93" si="87">D93+$B93</f>
        <v>78699781.634916261</v>
      </c>
      <c r="F93" s="22">
        <f t="shared" si="87"/>
        <v>79338588.145028293</v>
      </c>
      <c r="G93" s="22">
        <f t="shared" si="87"/>
        <v>79977394.655140325</v>
      </c>
      <c r="H93" s="22">
        <f t="shared" si="87"/>
        <v>80616201.165252358</v>
      </c>
      <c r="I93" s="22">
        <f t="shared" si="87"/>
        <v>81255007.67536439</v>
      </c>
      <c r="J93" s="22">
        <f t="shared" si="87"/>
        <v>81893814.185476422</v>
      </c>
      <c r="K93" s="22">
        <f t="shared" si="87"/>
        <v>82532620.695588455</v>
      </c>
      <c r="L93" s="22">
        <f t="shared" si="87"/>
        <v>83171427.205700487</v>
      </c>
      <c r="M93" s="22">
        <f t="shared" si="87"/>
        <v>83810233.715812519</v>
      </c>
      <c r="N93" s="22">
        <f t="shared" si="87"/>
        <v>84449040.225924551</v>
      </c>
      <c r="O93" s="22">
        <f t="shared" si="87"/>
        <v>85087846.736036584</v>
      </c>
    </row>
    <row r="94" spans="2:15" x14ac:dyDescent="0.25">
      <c r="B94" s="22">
        <f t="shared" si="68"/>
        <v>696299.09602211777</v>
      </c>
      <c r="C94" s="23">
        <v>85</v>
      </c>
      <c r="D94" s="22">
        <f t="shared" si="69"/>
        <v>85088391.736036584</v>
      </c>
      <c r="E94" s="22">
        <f t="shared" ref="E94:O94" si="88">D94+$B94</f>
        <v>85784690.832058698</v>
      </c>
      <c r="F94" s="22">
        <f t="shared" si="88"/>
        <v>86480989.928080812</v>
      </c>
      <c r="G94" s="22">
        <f t="shared" si="88"/>
        <v>87177289.024102926</v>
      </c>
      <c r="H94" s="22">
        <f t="shared" si="88"/>
        <v>87873588.12012504</v>
      </c>
      <c r="I94" s="22">
        <f t="shared" si="88"/>
        <v>88569887.216147155</v>
      </c>
      <c r="J94" s="22">
        <f t="shared" si="88"/>
        <v>89266186.312169269</v>
      </c>
      <c r="K94" s="22">
        <f t="shared" si="88"/>
        <v>89962485.408191383</v>
      </c>
      <c r="L94" s="22">
        <f t="shared" si="88"/>
        <v>90658784.504213497</v>
      </c>
      <c r="M94" s="22">
        <f t="shared" si="88"/>
        <v>91355083.600235611</v>
      </c>
      <c r="N94" s="22">
        <f t="shared" si="88"/>
        <v>92051382.696257725</v>
      </c>
      <c r="O94" s="22">
        <f t="shared" si="88"/>
        <v>92747681.79227984</v>
      </c>
    </row>
    <row r="95" spans="2:15" x14ac:dyDescent="0.25">
      <c r="B95" s="22">
        <f t="shared" si="68"/>
        <v>758966.0146641084</v>
      </c>
      <c r="C95" s="23">
        <v>86</v>
      </c>
      <c r="D95" s="22">
        <f t="shared" si="69"/>
        <v>92748226.79227984</v>
      </c>
      <c r="E95" s="22">
        <f t="shared" ref="E95:O95" si="89">D95+$B95</f>
        <v>93507192.806943953</v>
      </c>
      <c r="F95" s="22">
        <f t="shared" si="89"/>
        <v>94266158.821608067</v>
      </c>
      <c r="G95" s="22">
        <f t="shared" si="89"/>
        <v>95025124.83627218</v>
      </c>
      <c r="H95" s="22">
        <f t="shared" si="89"/>
        <v>95784090.850936294</v>
      </c>
      <c r="I95" s="22">
        <f t="shared" si="89"/>
        <v>96543056.865600407</v>
      </c>
      <c r="J95" s="22">
        <f t="shared" si="89"/>
        <v>97302022.880264521</v>
      </c>
      <c r="K95" s="22">
        <f t="shared" si="89"/>
        <v>98060988.894928634</v>
      </c>
      <c r="L95" s="22">
        <f t="shared" si="89"/>
        <v>98819954.909592748</v>
      </c>
      <c r="M95" s="22">
        <f t="shared" si="89"/>
        <v>99578920.924256861</v>
      </c>
      <c r="N95" s="22">
        <f t="shared" si="89"/>
        <v>100337886.93892097</v>
      </c>
      <c r="O95" s="22">
        <f t="shared" si="89"/>
        <v>101096852.95358509</v>
      </c>
    </row>
    <row r="96" spans="2:15" x14ac:dyDescent="0.25">
      <c r="B96" s="22">
        <f t="shared" si="68"/>
        <v>827272.95598387823</v>
      </c>
      <c r="C96" s="23">
        <v>87</v>
      </c>
      <c r="D96" s="22">
        <f t="shared" si="69"/>
        <v>101097397.95358509</v>
      </c>
      <c r="E96" s="22">
        <f t="shared" ref="E96:O96" si="90">D96+$B96</f>
        <v>101924670.90956897</v>
      </c>
      <c r="F96" s="22">
        <f t="shared" si="90"/>
        <v>102751943.86555284</v>
      </c>
      <c r="G96" s="22">
        <f t="shared" si="90"/>
        <v>103579216.82153672</v>
      </c>
      <c r="H96" s="22">
        <f t="shared" si="90"/>
        <v>104406489.7775206</v>
      </c>
      <c r="I96" s="22">
        <f t="shared" si="90"/>
        <v>105233762.73350447</v>
      </c>
      <c r="J96" s="22">
        <f t="shared" si="90"/>
        <v>106061035.68948835</v>
      </c>
      <c r="K96" s="22">
        <f t="shared" si="90"/>
        <v>106888308.64547223</v>
      </c>
      <c r="L96" s="22">
        <f t="shared" si="90"/>
        <v>107715581.60145611</v>
      </c>
      <c r="M96" s="22">
        <f t="shared" si="90"/>
        <v>108542854.55743998</v>
      </c>
      <c r="N96" s="22">
        <f t="shared" si="90"/>
        <v>109370127.51342386</v>
      </c>
      <c r="O96" s="22">
        <f t="shared" si="90"/>
        <v>110197400.46940774</v>
      </c>
    </row>
    <row r="97" spans="2:15" x14ac:dyDescent="0.25">
      <c r="B97" s="22">
        <f t="shared" si="68"/>
        <v>901727.52202242729</v>
      </c>
      <c r="C97" s="23">
        <v>88</v>
      </c>
      <c r="D97" s="22">
        <f t="shared" si="69"/>
        <v>110197945.46940774</v>
      </c>
      <c r="E97" s="22">
        <f t="shared" ref="E97:O97" si="91">D97+$B97</f>
        <v>111099672.99143016</v>
      </c>
      <c r="F97" s="22">
        <f t="shared" si="91"/>
        <v>112001400.51345259</v>
      </c>
      <c r="G97" s="22">
        <f t="shared" si="91"/>
        <v>112903128.03547502</v>
      </c>
      <c r="H97" s="22">
        <f t="shared" si="91"/>
        <v>113804855.55749744</v>
      </c>
      <c r="I97" s="22">
        <f t="shared" si="91"/>
        <v>114706583.07951987</v>
      </c>
      <c r="J97" s="22">
        <f t="shared" si="91"/>
        <v>115608310.60154229</v>
      </c>
      <c r="K97" s="22">
        <f t="shared" si="91"/>
        <v>116510038.12356472</v>
      </c>
      <c r="L97" s="22">
        <f t="shared" si="91"/>
        <v>117411765.64558715</v>
      </c>
      <c r="M97" s="22">
        <f t="shared" si="91"/>
        <v>118313493.16760957</v>
      </c>
      <c r="N97" s="22">
        <f t="shared" si="91"/>
        <v>119215220.689632</v>
      </c>
      <c r="O97" s="22">
        <f t="shared" si="91"/>
        <v>120116948.21165442</v>
      </c>
    </row>
    <row r="98" spans="2:15" x14ac:dyDescent="0.25">
      <c r="B98" s="22">
        <f t="shared" si="68"/>
        <v>982882.99900444585</v>
      </c>
      <c r="C98" s="23">
        <v>89</v>
      </c>
      <c r="D98" s="22">
        <f t="shared" si="69"/>
        <v>120117493.21165442</v>
      </c>
      <c r="E98" s="22">
        <f t="shared" ref="E98:O98" si="92">D98+$B98</f>
        <v>121100376.21065886</v>
      </c>
      <c r="F98" s="22">
        <f t="shared" si="92"/>
        <v>122083259.2096633</v>
      </c>
      <c r="G98" s="22">
        <f t="shared" si="92"/>
        <v>123066142.20866774</v>
      </c>
      <c r="H98" s="22">
        <f t="shared" si="92"/>
        <v>124049025.20767218</v>
      </c>
      <c r="I98" s="22">
        <f t="shared" si="92"/>
        <v>125031908.20667662</v>
      </c>
      <c r="J98" s="22">
        <f t="shared" si="92"/>
        <v>126014791.20568106</v>
      </c>
      <c r="K98" s="22">
        <f t="shared" si="92"/>
        <v>126997674.20468549</v>
      </c>
      <c r="L98" s="22">
        <f t="shared" si="92"/>
        <v>127980557.20368993</v>
      </c>
      <c r="M98" s="22">
        <f t="shared" si="92"/>
        <v>128963440.20269437</v>
      </c>
      <c r="N98" s="22">
        <f t="shared" si="92"/>
        <v>129946323.20169881</v>
      </c>
      <c r="O98" s="22">
        <f t="shared" si="92"/>
        <v>130929206.20070325</v>
      </c>
    </row>
    <row r="99" spans="2:15" x14ac:dyDescent="0.25">
      <c r="B99" s="22">
        <f t="shared" si="68"/>
        <v>1071342.468914846</v>
      </c>
      <c r="C99" s="23">
        <v>90</v>
      </c>
      <c r="D99" s="22">
        <f t="shared" si="69"/>
        <v>130929751.20070325</v>
      </c>
      <c r="E99" s="22">
        <f t="shared" ref="E99:O99" si="93">D99+$B99</f>
        <v>132001093.6696181</v>
      </c>
      <c r="F99" s="22">
        <f t="shared" si="93"/>
        <v>133072436.13853295</v>
      </c>
      <c r="G99" s="22">
        <f t="shared" si="93"/>
        <v>134143778.6074478</v>
      </c>
      <c r="H99" s="22">
        <f t="shared" si="93"/>
        <v>135215121.07636264</v>
      </c>
      <c r="I99" s="22">
        <f t="shared" si="93"/>
        <v>136286463.54527748</v>
      </c>
      <c r="J99" s="22">
        <f t="shared" si="93"/>
        <v>137357806.01419231</v>
      </c>
      <c r="K99" s="22">
        <f t="shared" si="93"/>
        <v>138429148.48310715</v>
      </c>
      <c r="L99" s="22">
        <f t="shared" si="93"/>
        <v>139500490.95202199</v>
      </c>
      <c r="M99" s="22">
        <f t="shared" si="93"/>
        <v>140571833.42093682</v>
      </c>
      <c r="N99" s="22">
        <f t="shared" si="93"/>
        <v>141643175.88985166</v>
      </c>
      <c r="O99" s="22">
        <f t="shared" si="93"/>
        <v>142714518.3587665</v>
      </c>
    </row>
    <row r="100" spans="2:15" x14ac:dyDescent="0.25">
      <c r="B100" s="22">
        <f t="shared" si="68"/>
        <v>1167763.2911171822</v>
      </c>
      <c r="C100" s="23">
        <v>91</v>
      </c>
      <c r="D100" s="22">
        <f t="shared" si="69"/>
        <v>142715063.3587665</v>
      </c>
      <c r="E100" s="22">
        <f t="shared" ref="E100:O100" si="94">D100+$B100</f>
        <v>143882826.64988369</v>
      </c>
      <c r="F100" s="22">
        <f t="shared" si="94"/>
        <v>145050589.94100088</v>
      </c>
      <c r="G100" s="22">
        <f t="shared" si="94"/>
        <v>146218353.23211807</v>
      </c>
      <c r="H100" s="22">
        <f t="shared" si="94"/>
        <v>147386116.52323526</v>
      </c>
      <c r="I100" s="22">
        <f t="shared" si="94"/>
        <v>148553879.81435245</v>
      </c>
      <c r="J100" s="22">
        <f t="shared" si="94"/>
        <v>149721643.10546964</v>
      </c>
      <c r="K100" s="22">
        <f t="shared" si="94"/>
        <v>150889406.39658684</v>
      </c>
      <c r="L100" s="22">
        <f t="shared" si="94"/>
        <v>152057169.68770403</v>
      </c>
      <c r="M100" s="22">
        <f t="shared" si="94"/>
        <v>153224932.97882122</v>
      </c>
      <c r="N100" s="22">
        <f t="shared" si="94"/>
        <v>154392696.26993841</v>
      </c>
      <c r="O100" s="22">
        <f t="shared" si="94"/>
        <v>155560459.5610556</v>
      </c>
    </row>
    <row r="101" spans="2:15" x14ac:dyDescent="0.25">
      <c r="B101" s="22">
        <f t="shared" si="68"/>
        <v>1272861.9873177288</v>
      </c>
      <c r="C101" s="23">
        <v>92</v>
      </c>
      <c r="D101" s="22">
        <f t="shared" si="69"/>
        <v>155561004.5610556</v>
      </c>
      <c r="E101" s="22">
        <f t="shared" ref="E101:O101" si="95">D101+$B101</f>
        <v>156833866.54837334</v>
      </c>
      <c r="F101" s="22">
        <f t="shared" si="95"/>
        <v>158106728.53569108</v>
      </c>
      <c r="G101" s="22">
        <f t="shared" si="95"/>
        <v>159379590.52300882</v>
      </c>
      <c r="H101" s="22">
        <f t="shared" si="95"/>
        <v>160652452.51032656</v>
      </c>
      <c r="I101" s="22">
        <f t="shared" si="95"/>
        <v>161925314.49764431</v>
      </c>
      <c r="J101" s="22">
        <f t="shared" si="95"/>
        <v>163198176.48496205</v>
      </c>
      <c r="K101" s="22">
        <f t="shared" si="95"/>
        <v>164471038.47227979</v>
      </c>
      <c r="L101" s="22">
        <f t="shared" si="95"/>
        <v>165743900.45959753</v>
      </c>
      <c r="M101" s="22">
        <f t="shared" si="95"/>
        <v>167016762.44691527</v>
      </c>
      <c r="N101" s="22">
        <f t="shared" si="95"/>
        <v>168289624.43423301</v>
      </c>
      <c r="O101" s="22">
        <f t="shared" si="95"/>
        <v>169562486.42155075</v>
      </c>
    </row>
    <row r="102" spans="2:15" x14ac:dyDescent="0.25">
      <c r="B102" s="22">
        <f t="shared" si="68"/>
        <v>1387419.5661763246</v>
      </c>
      <c r="C102" s="23">
        <v>93</v>
      </c>
      <c r="D102" s="22">
        <f t="shared" si="69"/>
        <v>169563031.42155075</v>
      </c>
      <c r="E102" s="22">
        <f t="shared" ref="E102:O102" si="96">D102+$B102</f>
        <v>170950450.98772708</v>
      </c>
      <c r="F102" s="22">
        <f t="shared" si="96"/>
        <v>172337870.5539034</v>
      </c>
      <c r="G102" s="22">
        <f t="shared" si="96"/>
        <v>173725290.12007973</v>
      </c>
      <c r="H102" s="22">
        <f t="shared" si="96"/>
        <v>175112709.68625605</v>
      </c>
      <c r="I102" s="22">
        <f t="shared" si="96"/>
        <v>176500129.25243238</v>
      </c>
      <c r="J102" s="22">
        <f t="shared" si="96"/>
        <v>177887548.8186087</v>
      </c>
      <c r="K102" s="22">
        <f t="shared" si="96"/>
        <v>179274968.38478503</v>
      </c>
      <c r="L102" s="22">
        <f t="shared" si="96"/>
        <v>180662387.95096135</v>
      </c>
      <c r="M102" s="22">
        <f t="shared" si="96"/>
        <v>182049807.51713768</v>
      </c>
      <c r="N102" s="22">
        <f t="shared" si="96"/>
        <v>183437227.083314</v>
      </c>
      <c r="O102" s="22">
        <f t="shared" si="96"/>
        <v>184824646.64949033</v>
      </c>
    </row>
    <row r="103" spans="2:15" x14ac:dyDescent="0.25">
      <c r="B103" s="22">
        <f t="shared" si="68"/>
        <v>1512287.3271321938</v>
      </c>
      <c r="C103" s="23">
        <v>94</v>
      </c>
      <c r="D103" s="22">
        <f t="shared" si="69"/>
        <v>184825191.64949033</v>
      </c>
      <c r="E103" s="22">
        <f t="shared" ref="E103:O103" si="97">D103+$B103</f>
        <v>186337478.97662252</v>
      </c>
      <c r="F103" s="22">
        <f t="shared" si="97"/>
        <v>187849766.30375472</v>
      </c>
      <c r="G103" s="22">
        <f t="shared" si="97"/>
        <v>189362053.63088691</v>
      </c>
      <c r="H103" s="22">
        <f t="shared" si="97"/>
        <v>190874340.95801911</v>
      </c>
      <c r="I103" s="22">
        <f t="shared" si="97"/>
        <v>192386628.2851513</v>
      </c>
      <c r="J103" s="22">
        <f t="shared" si="97"/>
        <v>193898915.6122835</v>
      </c>
      <c r="K103" s="22">
        <f t="shared" si="97"/>
        <v>195411202.93941569</v>
      </c>
      <c r="L103" s="22">
        <f t="shared" si="97"/>
        <v>196923490.26654789</v>
      </c>
      <c r="M103" s="22">
        <f t="shared" si="97"/>
        <v>198435777.59368008</v>
      </c>
      <c r="N103" s="22">
        <f t="shared" si="97"/>
        <v>199948064.92081228</v>
      </c>
      <c r="O103" s="22">
        <f t="shared" si="97"/>
        <v>201460352.24794447</v>
      </c>
    </row>
    <row r="104" spans="2:15" x14ac:dyDescent="0.25">
      <c r="B104" s="22">
        <f t="shared" si="68"/>
        <v>1648393.1865740914</v>
      </c>
      <c r="C104" s="23">
        <v>95</v>
      </c>
      <c r="D104" s="22">
        <f t="shared" si="69"/>
        <v>201460897.24794447</v>
      </c>
      <c r="E104" s="22">
        <f t="shared" ref="E104:O104" si="98">D104+$B104</f>
        <v>203109290.43451858</v>
      </c>
      <c r="F104" s="22">
        <f t="shared" si="98"/>
        <v>204757683.62109268</v>
      </c>
      <c r="G104" s="22">
        <f t="shared" si="98"/>
        <v>206406076.80766678</v>
      </c>
      <c r="H104" s="22">
        <f t="shared" si="98"/>
        <v>208054469.99424088</v>
      </c>
      <c r="I104" s="22">
        <f t="shared" si="98"/>
        <v>209702863.18081498</v>
      </c>
      <c r="J104" s="22">
        <f t="shared" si="98"/>
        <v>211351256.36738908</v>
      </c>
      <c r="K104" s="22">
        <f t="shared" si="98"/>
        <v>212999649.55396318</v>
      </c>
      <c r="L104" s="22">
        <f t="shared" si="98"/>
        <v>214648042.74053729</v>
      </c>
      <c r="M104" s="22">
        <f t="shared" si="98"/>
        <v>216296435.92711139</v>
      </c>
      <c r="N104" s="22">
        <f t="shared" si="98"/>
        <v>217944829.11368549</v>
      </c>
      <c r="O104" s="22">
        <f t="shared" si="98"/>
        <v>219593222.30025959</v>
      </c>
    </row>
    <row r="105" spans="2:15" x14ac:dyDescent="0.25">
      <c r="B105" s="22">
        <f t="shared" si="68"/>
        <v>1796748.5733657598</v>
      </c>
      <c r="C105" s="23">
        <v>96</v>
      </c>
      <c r="D105" s="22">
        <f t="shared" si="69"/>
        <v>219593767.30025959</v>
      </c>
      <c r="E105" s="22">
        <f t="shared" ref="E105:O105" si="99">D105+$B105</f>
        <v>221390515.87362534</v>
      </c>
      <c r="F105" s="22">
        <f t="shared" si="99"/>
        <v>223187264.44699109</v>
      </c>
      <c r="G105" s="22">
        <f t="shared" si="99"/>
        <v>224984013.02035683</v>
      </c>
      <c r="H105" s="22">
        <f t="shared" si="99"/>
        <v>226780761.59372258</v>
      </c>
      <c r="I105" s="22">
        <f t="shared" si="99"/>
        <v>228577510.16708833</v>
      </c>
      <c r="J105" s="22">
        <f t="shared" si="99"/>
        <v>230374258.74045408</v>
      </c>
      <c r="K105" s="22">
        <f t="shared" si="99"/>
        <v>232171007.31381983</v>
      </c>
      <c r="L105" s="22">
        <f t="shared" si="99"/>
        <v>233967755.88718557</v>
      </c>
      <c r="M105" s="22">
        <f t="shared" si="99"/>
        <v>235764504.46055132</v>
      </c>
      <c r="N105" s="22">
        <f t="shared" si="99"/>
        <v>237561253.03391707</v>
      </c>
      <c r="O105" s="22">
        <f t="shared" si="99"/>
        <v>239358001.60728282</v>
      </c>
    </row>
    <row r="106" spans="2:15" x14ac:dyDescent="0.25">
      <c r="B106" s="22">
        <f t="shared" si="68"/>
        <v>1958455.9449686783</v>
      </c>
      <c r="C106" s="23">
        <v>97</v>
      </c>
      <c r="D106" s="22">
        <f t="shared" si="69"/>
        <v>239358546.60728282</v>
      </c>
      <c r="E106" s="22">
        <f t="shared" ref="E106:O106" si="100">D106+$B106</f>
        <v>241317002.55225149</v>
      </c>
      <c r="F106" s="22">
        <f t="shared" si="100"/>
        <v>243275458.49722016</v>
      </c>
      <c r="G106" s="22">
        <f t="shared" si="100"/>
        <v>245233914.44218883</v>
      </c>
      <c r="H106" s="22">
        <f t="shared" si="100"/>
        <v>247192370.3871575</v>
      </c>
      <c r="I106" s="22">
        <f t="shared" si="100"/>
        <v>249150826.33212617</v>
      </c>
      <c r="J106" s="22">
        <f t="shared" si="100"/>
        <v>251109282.27709484</v>
      </c>
      <c r="K106" s="22">
        <f t="shared" si="100"/>
        <v>253067738.22206351</v>
      </c>
      <c r="L106" s="22">
        <f t="shared" si="100"/>
        <v>255026194.16703218</v>
      </c>
      <c r="M106" s="22">
        <f t="shared" si="100"/>
        <v>256984650.11200085</v>
      </c>
      <c r="N106" s="22">
        <f t="shared" si="100"/>
        <v>258943106.05696952</v>
      </c>
      <c r="O106" s="22">
        <f t="shared" si="100"/>
        <v>260901562.00193819</v>
      </c>
    </row>
    <row r="107" spans="2:15" x14ac:dyDescent="0.25">
      <c r="B107" s="22">
        <f t="shared" si="68"/>
        <v>2134716.9800158595</v>
      </c>
      <c r="C107" s="23">
        <v>98</v>
      </c>
      <c r="D107" s="22">
        <f t="shared" si="69"/>
        <v>260902107.00193819</v>
      </c>
      <c r="E107" s="22">
        <f t="shared" ref="E107:O107" si="101">D107+$B107</f>
        <v>263036823.98195407</v>
      </c>
      <c r="F107" s="22">
        <f t="shared" si="101"/>
        <v>265171540.96196994</v>
      </c>
      <c r="G107" s="22">
        <f t="shared" si="101"/>
        <v>267306257.94198582</v>
      </c>
      <c r="H107" s="22">
        <f t="shared" si="101"/>
        <v>269440974.92200166</v>
      </c>
      <c r="I107" s="22">
        <f t="shared" si="101"/>
        <v>271575691.90201753</v>
      </c>
      <c r="J107" s="22">
        <f t="shared" si="101"/>
        <v>273710408.88203341</v>
      </c>
      <c r="K107" s="22">
        <f t="shared" si="101"/>
        <v>275845125.86204928</v>
      </c>
      <c r="L107" s="22">
        <f t="shared" si="101"/>
        <v>277979842.84206516</v>
      </c>
      <c r="M107" s="22">
        <f t="shared" si="101"/>
        <v>280114559.82208103</v>
      </c>
      <c r="N107" s="22">
        <f t="shared" si="101"/>
        <v>282249276.8020969</v>
      </c>
      <c r="O107" s="22">
        <f t="shared" si="101"/>
        <v>284383993.78211278</v>
      </c>
    </row>
    <row r="108" spans="2:15" x14ac:dyDescent="0.25">
      <c r="B108" s="22">
        <f t="shared" si="68"/>
        <v>2326841.5082172868</v>
      </c>
      <c r="C108" s="23">
        <v>99</v>
      </c>
      <c r="D108" s="22">
        <f t="shared" si="69"/>
        <v>284384538.78211278</v>
      </c>
      <c r="E108" s="22">
        <f t="shared" ref="E108:O108" si="102">D108+$B108</f>
        <v>286711380.29033005</v>
      </c>
      <c r="F108" s="22">
        <f t="shared" si="102"/>
        <v>289038221.79854733</v>
      </c>
      <c r="G108" s="22">
        <f t="shared" si="102"/>
        <v>291365063.3067646</v>
      </c>
      <c r="H108" s="22">
        <f t="shared" si="102"/>
        <v>293691904.81498188</v>
      </c>
      <c r="I108" s="22">
        <f t="shared" si="102"/>
        <v>296018746.32319915</v>
      </c>
      <c r="J108" s="22">
        <f t="shared" si="102"/>
        <v>298345587.83141643</v>
      </c>
      <c r="K108" s="22">
        <f t="shared" si="102"/>
        <v>300672429.3396337</v>
      </c>
      <c r="L108" s="22">
        <f t="shared" si="102"/>
        <v>302999270.84785098</v>
      </c>
      <c r="M108" s="22">
        <f t="shared" si="102"/>
        <v>305326112.35606825</v>
      </c>
      <c r="N108" s="22">
        <f t="shared" si="102"/>
        <v>307652953.86428553</v>
      </c>
      <c r="O108" s="22">
        <f t="shared" si="102"/>
        <v>309979795.3725028</v>
      </c>
    </row>
    <row r="109" spans="2:15" x14ac:dyDescent="0.25">
      <c r="B109" s="22">
        <f t="shared" si="68"/>
        <v>2536257.2439568429</v>
      </c>
      <c r="C109" s="23">
        <v>100</v>
      </c>
      <c r="D109" s="22">
        <f t="shared" si="69"/>
        <v>309980340.3725028</v>
      </c>
      <c r="E109" s="22">
        <f t="shared" ref="E109:O109" si="103">D109+$B109</f>
        <v>312516597.61645967</v>
      </c>
      <c r="F109" s="22">
        <f t="shared" si="103"/>
        <v>315052854.86041653</v>
      </c>
      <c r="G109" s="22">
        <f t="shared" si="103"/>
        <v>317589112.1043734</v>
      </c>
      <c r="H109" s="22">
        <f t="shared" si="103"/>
        <v>320125369.34833026</v>
      </c>
      <c r="I109" s="22">
        <f t="shared" si="103"/>
        <v>322661626.59228712</v>
      </c>
      <c r="J109" s="22">
        <f t="shared" si="103"/>
        <v>325197883.83624399</v>
      </c>
      <c r="K109" s="22">
        <f t="shared" si="103"/>
        <v>327734141.08020085</v>
      </c>
      <c r="L109" s="22">
        <f t="shared" si="103"/>
        <v>330270398.32415771</v>
      </c>
      <c r="M109" s="22">
        <f t="shared" si="103"/>
        <v>332806655.56811458</v>
      </c>
      <c r="N109" s="22">
        <f t="shared" si="103"/>
        <v>335342912.81207144</v>
      </c>
      <c r="O109" s="22">
        <f t="shared" si="103"/>
        <v>337879170.05602831</v>
      </c>
    </row>
  </sheetData>
  <sheetProtection password="A34B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B15" sqref="B15"/>
    </sheetView>
  </sheetViews>
  <sheetFormatPr defaultRowHeight="15" x14ac:dyDescent="0.25"/>
  <cols>
    <col min="1" max="1" width="39.42578125" bestFit="1" customWidth="1"/>
    <col min="2" max="2" width="14" bestFit="1" customWidth="1"/>
    <col min="4" max="15" width="15" bestFit="1" customWidth="1"/>
  </cols>
  <sheetData>
    <row r="1" spans="1:15" x14ac:dyDescent="0.25">
      <c r="A1" t="str">
        <f>'Investment Calculator'!B9</f>
        <v>Expected Return</v>
      </c>
      <c r="B1" s="1">
        <f>'Investment Calculator'!C9</f>
        <v>0.12</v>
      </c>
      <c r="C1" t="s">
        <v>4</v>
      </c>
      <c r="D1" s="3">
        <f>(1+B1)^(1/12)-1</f>
        <v>9.4887929345830457E-3</v>
      </c>
    </row>
    <row r="2" spans="1:15" x14ac:dyDescent="0.25">
      <c r="A2" t="str">
        <f>'Investment Calculator'!B10</f>
        <v>Period</v>
      </c>
      <c r="B2">
        <f>'Investment Calculator'!C10</f>
        <v>18</v>
      </c>
    </row>
    <row r="3" spans="1:15" x14ac:dyDescent="0.25">
      <c r="A3" t="s">
        <v>13</v>
      </c>
      <c r="B3">
        <f>'Investment Calculator'!C11</f>
        <v>0</v>
      </c>
    </row>
    <row r="4" spans="1:15" x14ac:dyDescent="0.25">
      <c r="A4" t="str">
        <f>'Investment Calculator'!B12</f>
        <v>Monthly Investment</v>
      </c>
      <c r="B4">
        <f>'Investment Calculator'!C12</f>
        <v>500</v>
      </c>
    </row>
    <row r="5" spans="1:15" x14ac:dyDescent="0.25">
      <c r="A5" t="str">
        <f>'Investment Calculator'!B13</f>
        <v>Inflation</v>
      </c>
      <c r="B5">
        <f>'Investment Calculator'!C13</f>
        <v>0.09</v>
      </c>
    </row>
    <row r="6" spans="1:15" x14ac:dyDescent="0.25">
      <c r="A6" t="str">
        <f>'Investment Calculator'!B14</f>
        <v>Increase Monthly Investment By Inflation?</v>
      </c>
      <c r="B6" t="str">
        <f>'Investment Calculator'!C14</f>
        <v>YES</v>
      </c>
    </row>
    <row r="8" spans="1:15" x14ac:dyDescent="0.25">
      <c r="B8" s="23"/>
      <c r="C8" s="23" t="s">
        <v>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B9" s="23" t="s">
        <v>17</v>
      </c>
      <c r="C9" s="23" t="s">
        <v>2</v>
      </c>
      <c r="D9" s="23">
        <v>1</v>
      </c>
      <c r="E9" s="23">
        <v>2</v>
      </c>
      <c r="F9" s="23">
        <v>3</v>
      </c>
      <c r="G9" s="23">
        <v>4</v>
      </c>
      <c r="H9" s="23">
        <v>5</v>
      </c>
      <c r="I9" s="23">
        <v>6</v>
      </c>
      <c r="J9" s="23">
        <v>7</v>
      </c>
      <c r="K9" s="23">
        <v>8</v>
      </c>
      <c r="L9" s="23">
        <v>9</v>
      </c>
      <c r="M9" s="23">
        <v>10</v>
      </c>
      <c r="N9" s="23">
        <v>11</v>
      </c>
      <c r="O9" s="23">
        <v>12</v>
      </c>
    </row>
    <row r="10" spans="1:15" x14ac:dyDescent="0.25">
      <c r="B10" s="22">
        <f>B4</f>
        <v>500</v>
      </c>
      <c r="C10" s="23">
        <v>1</v>
      </c>
      <c r="D10" s="22">
        <f>Balance!D10-'Own Money'!D10</f>
        <v>4.7443964672914944</v>
      </c>
      <c r="E10" s="22">
        <f>Balance!E10-'Own Money'!E10</f>
        <v>14.278207997552272</v>
      </c>
      <c r="F10" s="22">
        <f>Balance!F10-'Own Money'!F10</f>
        <v>28.646880358592625</v>
      </c>
      <c r="G10" s="22">
        <f>Balance!G10-'Own Money'!G10</f>
        <v>47.896290543703117</v>
      </c>
      <c r="H10" s="22">
        <f>Balance!H10-'Own Money'!H10</f>
        <v>72.072750863464535</v>
      </c>
      <c r="I10" s="22">
        <f>Balance!I10-'Own Money'!I10</f>
        <v>101.22301307638281</v>
      </c>
      <c r="J10" s="22">
        <f>Balance!J10-'Own Money'!J10</f>
        <v>135.39427255871988</v>
      </c>
      <c r="K10" s="22">
        <f>Balance!K10-'Own Money'!K10</f>
        <v>174.63417251389092</v>
      </c>
      <c r="L10" s="22">
        <f>Balance!L10-'Own Money'!L10</f>
        <v>218.99080822180076</v>
      </c>
      <c r="M10" s="22">
        <f>Balance!M10-'Own Money'!M10</f>
        <v>268.51273132850929</v>
      </c>
      <c r="N10" s="22">
        <f>Balance!N10-'Own Money'!N10</f>
        <v>323.24895417659172</v>
      </c>
      <c r="O10" s="22">
        <f>Balance!O10-'Own Money'!O10</f>
        <v>383.24895417659263</v>
      </c>
    </row>
    <row r="11" spans="1:15" x14ac:dyDescent="0.25">
      <c r="B11" s="22">
        <f>IF($B$6="YES",B10*(1+$B$5),B10)</f>
        <v>545</v>
      </c>
      <c r="C11" s="23">
        <v>2</v>
      </c>
      <c r="D11" s="22">
        <f>Balance!D11-'Own Money'!D11</f>
        <v>448.98967390201597</v>
      </c>
      <c r="E11" s="22">
        <f>Balance!E11-'Own Money'!E11</f>
        <v>520.52558585363204</v>
      </c>
      <c r="F11" s="22">
        <f>Balance!F11-'Own Money'!F11</f>
        <v>597.91167941049207</v>
      </c>
      <c r="G11" s="22">
        <f>Balance!G11-'Own Money'!G11</f>
        <v>681.20346573447569</v>
      </c>
      <c r="H11" s="22">
        <f>Balance!H11-'Own Money'!H11</f>
        <v>770.45698272138725</v>
      </c>
      <c r="I11" s="22">
        <f>Balance!I11-'Own Money'!I11</f>
        <v>865.72879999901852</v>
      </c>
      <c r="J11" s="22">
        <f>Balance!J11-'Own Money'!J11</f>
        <v>967.076023972646</v>
      </c>
      <c r="K11" s="22">
        <f>Balance!K11-'Own Money'!K11</f>
        <v>1074.5563029184032</v>
      </c>
      <c r="L11" s="22">
        <f>Balance!L11-'Own Money'!L11</f>
        <v>1188.227832124976</v>
      </c>
      <c r="M11" s="22">
        <f>Balance!M11-'Own Money'!M11</f>
        <v>1308.1493590840946</v>
      </c>
      <c r="N11" s="22">
        <f>Balance!N11-'Own Money'!N11</f>
        <v>1434.3801887302743</v>
      </c>
      <c r="O11" s="22">
        <f>Balance!O11-'Own Money'!O11</f>
        <v>1566.9801887302747</v>
      </c>
    </row>
    <row r="12" spans="1:15" x14ac:dyDescent="0.25">
      <c r="B12" s="22">
        <f t="shared" ref="B12:B75" si="0">IF($B$6="YES",B11*(1+$B$5),B11)</f>
        <v>594.05000000000007</v>
      </c>
      <c r="C12" s="23">
        <v>3</v>
      </c>
      <c r="D12" s="22">
        <f>Balance!D12-'Own Money'!D12</f>
        <v>1755.5252201161893</v>
      </c>
      <c r="E12" s="22">
        <f>Balance!E12-'Own Money'!E12</f>
        <v>1901.9807084131189</v>
      </c>
      <c r="F12" s="22">
        <f>Balance!F12-'Own Money'!F12</f>
        <v>2055.4626999554202</v>
      </c>
      <c r="G12" s="22">
        <f>Balance!G12-'Own Money'!G12</f>
        <v>2216.0378677774424</v>
      </c>
      <c r="H12" s="22">
        <f>Balance!H12-'Own Money'!H12</f>
        <v>2383.773517560152</v>
      </c>
      <c r="I12" s="22">
        <f>Balance!I12-'Own Money'!I12</f>
        <v>2558.7375936341887</v>
      </c>
      <c r="J12" s="22">
        <f>Balance!J12-'Own Money'!J12</f>
        <v>2740.9986850398709</v>
      </c>
      <c r="K12" s="22">
        <f>Balance!K12-'Own Money'!K12</f>
        <v>2930.6260316447224</v>
      </c>
      <c r="L12" s="22">
        <f>Balance!L12-'Own Money'!L12</f>
        <v>3127.6895303190286</v>
      </c>
      <c r="M12" s="22">
        <f>Balance!M12-'Own Money'!M12</f>
        <v>3332.2597411700081</v>
      </c>
      <c r="N12" s="22">
        <f>Balance!N12-'Own Money'!N12</f>
        <v>3544.4078938351267</v>
      </c>
      <c r="O12" s="22">
        <f>Balance!O12-'Own Money'!O12</f>
        <v>3764.2058938351292</v>
      </c>
    </row>
    <row r="13" spans="1:15" x14ac:dyDescent="0.25">
      <c r="B13" s="22">
        <f t="shared" si="0"/>
        <v>647.51450000000011</v>
      </c>
      <c r="C13" s="23">
        <v>4</v>
      </c>
      <c r="D13" s="22">
        <f>Balance!D13-'Own Money'!D13</f>
        <v>4094.7481425572078</v>
      </c>
      <c r="E13" s="22">
        <f>Balance!E13-'Own Money'!E13</f>
        <v>4331.0837303828885</v>
      </c>
      <c r="F13" s="22">
        <f>Balance!F13-'Own Money'!F13</f>
        <v>4575.8059886771589</v>
      </c>
      <c r="G13" s="22">
        <f>Balance!G13-'Own Money'!G13</f>
        <v>4828.9944968195086</v>
      </c>
      <c r="H13" s="22">
        <f>Balance!H13-'Own Money'!H13</f>
        <v>5090.7295893016781</v>
      </c>
      <c r="I13" s="22">
        <f>Balance!I13-'Own Money'!I13</f>
        <v>5361.092362892763</v>
      </c>
      <c r="J13" s="22">
        <f>Balance!J13-'Own Money'!J13</f>
        <v>5640.1646838723136</v>
      </c>
      <c r="K13" s="22">
        <f>Balance!K13-'Own Money'!K13</f>
        <v>5928.029195332052</v>
      </c>
      <c r="L13" s="22">
        <f>Balance!L13-'Own Money'!L13</f>
        <v>6224.7693245468872</v>
      </c>
      <c r="M13" s="22">
        <f>Balance!M13-'Own Money'!M13</f>
        <v>6530.4692904158655</v>
      </c>
      <c r="N13" s="22">
        <f>Balance!N13-'Own Money'!N13</f>
        <v>6845.2141109737167</v>
      </c>
      <c r="O13" s="22">
        <f>Balance!O13-'Own Money'!O13</f>
        <v>7169.089610973715</v>
      </c>
    </row>
    <row r="14" spans="1:15" x14ac:dyDescent="0.25">
      <c r="B14" s="22">
        <f t="shared" si="0"/>
        <v>705.7908050000002</v>
      </c>
      <c r="C14" s="23">
        <v>5</v>
      </c>
      <c r="D14" s="22">
        <f>Balance!D14-'Own Money'!D14</f>
        <v>7663.5262063335758</v>
      </c>
      <c r="E14" s="22">
        <f>Balance!E14-'Own Money'!E14</f>
        <v>8007.0349953154328</v>
      </c>
      <c r="F14" s="22">
        <f>Balance!F14-'Own Money'!F14</f>
        <v>8360.5003708709264</v>
      </c>
      <c r="G14" s="22">
        <f>Balance!G14-'Own Money'!G14</f>
        <v>8724.0168089883919</v>
      </c>
      <c r="H14" s="22">
        <f>Balance!H14-'Own Money'!H14</f>
        <v>9097.6796821192474</v>
      </c>
      <c r="I14" s="22">
        <f>Balance!I14-'Own Money'!I14</f>
        <v>9481.5852676843606</v>
      </c>
      <c r="J14" s="22">
        <f>Balance!J14-'Own Money'!J14</f>
        <v>9875.8307566611111</v>
      </c>
      <c r="K14" s="22">
        <f>Balance!K14-'Own Money'!K14</f>
        <v>10280.514262251934</v>
      </c>
      <c r="L14" s="22">
        <f>Balance!L14-'Own Money'!L14</f>
        <v>10695.734828635126</v>
      </c>
      <c r="M14" s="22">
        <f>Balance!M14-'Own Money'!M14</f>
        <v>11121.592439798689</v>
      </c>
      <c r="N14" s="22">
        <f>Balance!N14-'Own Money'!N14</f>
        <v>11558.188028457975</v>
      </c>
      <c r="O14" s="22">
        <f>Balance!O14-'Own Money'!O14</f>
        <v>12005.623485057979</v>
      </c>
    </row>
    <row r="15" spans="1:15" x14ac:dyDescent="0.25">
      <c r="B15" s="22">
        <f t="shared" si="0"/>
        <v>769.31197745000031</v>
      </c>
      <c r="C15" s="23">
        <v>6</v>
      </c>
      <c r="D15" s="22">
        <f>Balance!D15-'Own Money'!D15</f>
        <v>12688.916383563366</v>
      </c>
      <c r="E15" s="22">
        <f>Balance!E15-'Own Money'!E15</f>
        <v>13159.552321595693</v>
      </c>
      <c r="F15" s="22">
        <f>Balance!F15-'Own Money'!F15</f>
        <v>13641.953868647695</v>
      </c>
      <c r="G15" s="22">
        <f>Balance!G15-'Own Money'!G15</f>
        <v>14136.232666147116</v>
      </c>
      <c r="H15" s="22">
        <f>Balance!H15-'Own Money'!H15</f>
        <v>14642.501414864084</v>
      </c>
      <c r="I15" s="22">
        <f>Balance!I15-'Own Money'!I15</f>
        <v>15160.873884962995</v>
      </c>
      <c r="J15" s="22">
        <f>Balance!J15-'Own Money'!J15</f>
        <v>15691.464926149783</v>
      </c>
      <c r="K15" s="22">
        <f>Balance!K15-'Own Money'!K15</f>
        <v>16234.390477915455</v>
      </c>
      <c r="L15" s="22">
        <f>Balance!L15-'Own Money'!L15</f>
        <v>16789.76757987684</v>
      </c>
      <c r="M15" s="22">
        <f>Balance!M15-'Own Money'!M15</f>
        <v>17357.714382215461</v>
      </c>
      <c r="N15" s="22">
        <f>Balance!N15-'Own Money'!N15</f>
        <v>17938.350156215449</v>
      </c>
      <c r="O15" s="22">
        <f>Balance!O15-'Own Money'!O15</f>
        <v>18531.795304901454</v>
      </c>
    </row>
    <row r="16" spans="1:15" x14ac:dyDescent="0.25">
      <c r="B16" s="22">
        <f t="shared" si="0"/>
        <v>838.55005542050037</v>
      </c>
      <c r="C16" s="23">
        <v>7</v>
      </c>
      <c r="D16" s="22">
        <f>Balance!D16-'Own Money'!D16</f>
        <v>19432.378414983039</v>
      </c>
      <c r="E16" s="22">
        <f>Balance!E16-'Own Money'!E16</f>
        <v>20053.128308445419</v>
      </c>
      <c r="F16" s="22">
        <f>Balance!F16-'Own Money'!F16</f>
        <v>20687.725196952211</v>
      </c>
      <c r="G16" s="22">
        <f>Balance!G16-'Own Money'!G16</f>
        <v>21336.300471772134</v>
      </c>
      <c r="H16" s="22">
        <f>Balance!H16-'Own Money'!H16</f>
        <v>21998.986770918484</v>
      </c>
      <c r="I16" s="22">
        <f>Balance!I16-'Own Money'!I16</f>
        <v>22675.917990979186</v>
      </c>
      <c r="J16" s="22">
        <f>Balance!J16-'Own Money'!J16</f>
        <v>23367.229299059174</v>
      </c>
      <c r="K16" s="22">
        <f>Balance!K16-'Own Money'!K16</f>
        <v>24073.057144836028</v>
      </c>
      <c r="L16" s="22">
        <f>Balance!L16-'Own Money'!L16</f>
        <v>24793.5392727301</v>
      </c>
      <c r="M16" s="22">
        <f>Balance!M16-'Own Money'!M16</f>
        <v>25528.814734189989</v>
      </c>
      <c r="N16" s="22">
        <f>Balance!N16-'Own Money'!N16</f>
        <v>26279.023900094726</v>
      </c>
      <c r="O16" s="22">
        <f>Balance!O16-'Own Money'!O16</f>
        <v>27044.308473273515</v>
      </c>
    </row>
    <row r="17" spans="2:15" x14ac:dyDescent="0.25">
      <c r="B17" s="22">
        <f t="shared" si="0"/>
        <v>914.01956040834546</v>
      </c>
      <c r="C17" s="23">
        <v>8</v>
      </c>
      <c r="D17" s="22">
        <f>Balance!D17-'Own Money'!D17</f>
        <v>28194.547176058448</v>
      </c>
      <c r="E17" s="22">
        <f>Balance!E17-'Own Money'!E17</f>
        <v>28991.852087460458</v>
      </c>
      <c r="F17" s="22">
        <f>Balance!F17-'Own Money'!F17</f>
        <v>29805.395402419352</v>
      </c>
      <c r="G17" s="22">
        <f>Balance!G17-'Own Money'!G17</f>
        <v>30635.331203784081</v>
      </c>
      <c r="H17" s="22">
        <f>Balance!H17-'Own Money'!H17</f>
        <v>31481.815036463828</v>
      </c>
      <c r="I17" s="22">
        <f>Balance!I17-'Own Money'!I17</f>
        <v>32345.003921301221</v>
      </c>
      <c r="J17" s="22">
        <f>Balance!J17-'Own Money'!J17</f>
        <v>33225.056369077138</v>
      </c>
      <c r="K17" s="22">
        <f>Balance!K17-'Own Money'!K17</f>
        <v>34122.132394648448</v>
      </c>
      <c r="L17" s="22">
        <f>Balance!L17-'Own Money'!L17</f>
        <v>35036.393531219859</v>
      </c>
      <c r="M17" s="22">
        <f>Balance!M17-'Own Money'!M17</f>
        <v>35968.002844751201</v>
      </c>
      <c r="N17" s="22">
        <f>Balance!N17-'Own Money'!N17</f>
        <v>36917.124948501456</v>
      </c>
      <c r="O17" s="22">
        <f>Balance!O17-'Own Money'!O17</f>
        <v>37883.926017710706</v>
      </c>
    </row>
    <row r="18" spans="2:15" x14ac:dyDescent="0.25">
      <c r="B18" s="22">
        <f t="shared" si="0"/>
        <v>996.28132084509662</v>
      </c>
      <c r="C18" s="23">
        <v>9</v>
      </c>
      <c r="D18" s="22">
        <f>Balance!D18-'Own Money'!D18</f>
        <v>39320.635690077805</v>
      </c>
      <c r="E18" s="22">
        <f>Balance!E18-'Own Money'!E18</f>
        <v>40324.868074337355</v>
      </c>
      <c r="F18" s="22">
        <f>Balance!F18-'Own Money'!F18</f>
        <v>41348.082918907443</v>
      </c>
      <c r="G18" s="22">
        <f>Balance!G18-'Own Money'!G18</f>
        <v>42390.460344423336</v>
      </c>
      <c r="H18" s="22">
        <f>Balance!H18-'Own Money'!H18</f>
        <v>43452.182180647724</v>
      </c>
      <c r="I18" s="22">
        <f>Balance!I18-'Own Money'!I18</f>
        <v>44533.431982688257</v>
      </c>
      <c r="J18" s="22">
        <f>Balance!J18-'Own Money'!J18</f>
        <v>45634.395047369006</v>
      </c>
      <c r="K18" s="22">
        <f>Balance!K18-'Own Money'!K18</f>
        <v>46755.258429757232</v>
      </c>
      <c r="L18" s="22">
        <f>Balance!L18-'Own Money'!L18</f>
        <v>47896.210959846983</v>
      </c>
      <c r="M18" s="22">
        <f>Balance!M18-'Own Money'!M18</f>
        <v>49057.443259401043</v>
      </c>
      <c r="N18" s="22">
        <f>Balance!N18-'Own Money'!N18</f>
        <v>50239.147758952604</v>
      </c>
      <c r="O18" s="22">
        <f>Balance!O18-'Own Money'!O18</f>
        <v>51441.518714968377</v>
      </c>
    </row>
    <row r="19" spans="2:15" x14ac:dyDescent="0.25">
      <c r="B19" s="22">
        <f t="shared" si="0"/>
        <v>1085.9466397211554</v>
      </c>
      <c r="C19" s="23">
        <v>10</v>
      </c>
      <c r="D19" s="22">
        <f>Balance!D19-'Own Money'!D19</f>
        <v>53206.5496825398</v>
      </c>
      <c r="E19" s="22">
        <f>Balance!E19-'Own Money'!E19</f>
        <v>54452.553415913848</v>
      </c>
      <c r="F19" s="22">
        <f>Balance!F19-'Own Money'!F19</f>
        <v>55720.684543511918</v>
      </c>
      <c r="G19" s="22">
        <f>Balance!G19-'Own Money'!G19</f>
        <v>57011.153027595996</v>
      </c>
      <c r="H19" s="22">
        <f>Balance!H19-'Own Money'!H19</f>
        <v>58324.170822716464</v>
      </c>
      <c r="I19" s="22">
        <f>Balance!I19-'Own Money'!I19</f>
        <v>59659.951894616577</v>
      </c>
      <c r="J19" s="22">
        <f>Balance!J19-'Own Money'!J19</f>
        <v>61018.712239316199</v>
      </c>
      <c r="K19" s="22">
        <f>Balance!K19-'Own Money'!K19</f>
        <v>62400.669902376729</v>
      </c>
      <c r="L19" s="22">
        <f>Balance!L19-'Own Money'!L19</f>
        <v>63806.04499834872</v>
      </c>
      <c r="M19" s="22">
        <f>Balance!M19-'Own Money'!M19</f>
        <v>65235.059730404129</v>
      </c>
      <c r="N19" s="22">
        <f>Balance!N19-'Own Money'!N19</f>
        <v>66687.938410154806</v>
      </c>
      <c r="O19" s="22">
        <f>Balance!O19-'Own Money'!O19</f>
        <v>68164.907477659013</v>
      </c>
    </row>
    <row r="20" spans="2:15" x14ac:dyDescent="0.25">
      <c r="B20" s="22">
        <f t="shared" si="0"/>
        <v>1183.6818372960595</v>
      </c>
      <c r="C20" s="23">
        <v>11</v>
      </c>
      <c r="D20" s="22">
        <f>Balance!D20-'Own Money'!D20</f>
        <v>70305.804747966133</v>
      </c>
      <c r="E20" s="22">
        <f>Balance!E20-'Own Money'!E20</f>
        <v>71833.506104018699</v>
      </c>
      <c r="F20" s="22">
        <f>Balance!F20-'Own Money'!F20</f>
        <v>73386.935213759265</v>
      </c>
      <c r="G20" s="22">
        <f>Balance!G20-'Own Money'!G20</f>
        <v>74966.336202515246</v>
      </c>
      <c r="H20" s="22">
        <f>Balance!H20-'Own Money'!H20</f>
        <v>76571.955512068744</v>
      </c>
      <c r="I20" s="22">
        <f>Balance!I20-'Own Money'!I20</f>
        <v>78204.041922636869</v>
      </c>
      <c r="J20" s="22">
        <f>Balance!J20-'Own Money'!J20</f>
        <v>79862.846575060757</v>
      </c>
      <c r="K20" s="22">
        <f>Balance!K20-'Own Money'!K20</f>
        <v>81548.622993204961</v>
      </c>
      <c r="L20" s="22">
        <f>Balance!L20-'Own Money'!L20</f>
        <v>83261.62710656946</v>
      </c>
      <c r="M20" s="22">
        <f>Balance!M20-'Own Money'!M20</f>
        <v>85002.117273116295</v>
      </c>
      <c r="N20" s="22">
        <f>Balance!N20-'Own Money'!N20</f>
        <v>86770.354302312699</v>
      </c>
      <c r="O20" s="22">
        <f>Balance!O20-'Own Money'!O20</f>
        <v>88566.601478392942</v>
      </c>
    </row>
    <row r="21" spans="2:15" x14ac:dyDescent="0.25">
      <c r="B21" s="22">
        <f t="shared" si="0"/>
        <v>1290.2132026527049</v>
      </c>
      <c r="C21" s="23">
        <v>12</v>
      </c>
      <c r="D21" s="22">
        <f>Balance!D21-'Own Money'!D21</f>
        <v>91137.348640560478</v>
      </c>
      <c r="E21" s="22">
        <f>Balance!E21-'Own Money'!E21</f>
        <v>92992.447279733606</v>
      </c>
      <c r="F21" s="22">
        <f>Balance!F21-'Own Money'!F21</f>
        <v>94877.391131688506</v>
      </c>
      <c r="G21" s="22">
        <f>Balance!G21-'Own Money'!G21</f>
        <v>96792.463391469384</v>
      </c>
      <c r="H21" s="22">
        <f>Balance!H21-'Own Money'!H21</f>
        <v>98737.949941299521</v>
      </c>
      <c r="I21" s="22">
        <f>Balance!I21-'Own Money'!I21</f>
        <v>100714.13937607943</v>
      </c>
      <c r="J21" s="22">
        <f>Balance!J21-'Own Money'!J21</f>
        <v>102721.32302912693</v>
      </c>
      <c r="K21" s="22">
        <f>Balance!K21-'Own Money'!K21</f>
        <v>104759.79499816129</v>
      </c>
      <c r="L21" s="22">
        <f>Balance!L21-'Own Money'!L21</f>
        <v>106829.85217153422</v>
      </c>
      <c r="M21" s="22">
        <f>Balance!M21-'Own Money'!M21</f>
        <v>108931.79425470947</v>
      </c>
      <c r="N21" s="22">
        <f>Balance!N21-'Own Money'!N21</f>
        <v>111065.9237969939</v>
      </c>
      <c r="O21" s="22">
        <f>Balance!O21-'Own Money'!O21</f>
        <v>113232.54621852207</v>
      </c>
    </row>
    <row r="22" spans="2:15" x14ac:dyDescent="0.25">
      <c r="B22" s="22">
        <f t="shared" si="0"/>
        <v>1406.3323908914485</v>
      </c>
      <c r="C22" s="23">
        <v>13</v>
      </c>
      <c r="D22" s="22">
        <f>Balance!D22-'Own Money'!D22</f>
        <v>116294.40405932139</v>
      </c>
      <c r="E22" s="22">
        <f>Balance!E22-'Own Money'!E22</f>
        <v>118529.15423642506</v>
      </c>
      <c r="F22" s="22">
        <f>Balance!F22-'Own Money'!F22</f>
        <v>120798.45389207418</v>
      </c>
      <c r="G22" s="22">
        <f>Balance!G22-'Own Money'!G22</f>
        <v>123102.63085911662</v>
      </c>
      <c r="H22" s="22">
        <f>Balance!H22-'Own Money'!H22</f>
        <v>125442.01608113834</v>
      </c>
      <c r="I22" s="22">
        <f>Balance!I22-'Own Money'!I22</f>
        <v>127816.94364198041</v>
      </c>
      <c r="J22" s="22">
        <f>Balance!J22-'Own Money'!J22</f>
        <v>130227.75079553633</v>
      </c>
      <c r="K22" s="22">
        <f>Balance!K22-'Own Money'!K22</f>
        <v>132674.77799583189</v>
      </c>
      <c r="L22" s="22">
        <f>Balance!L22-'Own Money'!L22</f>
        <v>135158.36892739072</v>
      </c>
      <c r="M22" s="22">
        <f>Balance!M22-'Own Money'!M22</f>
        <v>137678.87053588772</v>
      </c>
      <c r="N22" s="22">
        <f>Balance!N22-'Own Money'!N22</f>
        <v>140236.63305909338</v>
      </c>
      <c r="O22" s="22">
        <f>Balance!O22-'Own Money'!O22</f>
        <v>142832.01005811192</v>
      </c>
    </row>
    <row r="23" spans="2:15" x14ac:dyDescent="0.25">
      <c r="B23" s="22">
        <f t="shared" si="0"/>
        <v>1532.902306071679</v>
      </c>
      <c r="C23" s="23">
        <v>14</v>
      </c>
      <c r="D23" s="22">
        <f>Balance!D23-'Own Money'!D23</f>
        <v>146454.46175070427</v>
      </c>
      <c r="E23" s="22">
        <f>Balance!E23-'Own Money'!E23</f>
        <v>149128.55522340079</v>
      </c>
      <c r="F23" s="22">
        <f>Balance!F23-'Own Money'!F23</f>
        <v>151842.56800791872</v>
      </c>
      <c r="G23" s="22">
        <f>Balance!G23-'Own Money'!G23</f>
        <v>154596.87889034199</v>
      </c>
      <c r="H23" s="22">
        <f>Balance!H23-'Own Money'!H23</f>
        <v>157391.87025097734</v>
      </c>
      <c r="I23" s="22">
        <f>Balance!I23-'Own Money'!I23</f>
        <v>160227.92809845894</v>
      </c>
      <c r="J23" s="22">
        <f>Balance!J23-'Own Money'!J23</f>
        <v>163105.44210417708</v>
      </c>
      <c r="K23" s="22">
        <f>Balance!K23-'Own Money'!K23</f>
        <v>166024.8056370331</v>
      </c>
      <c r="L23" s="22">
        <f>Balance!L23-'Own Money'!L23</f>
        <v>168986.41579852439</v>
      </c>
      <c r="M23" s="22">
        <f>Balance!M23-'Own Money'!M23</f>
        <v>171990.67345816232</v>
      </c>
      <c r="N23" s="22">
        <f>Balance!N23-'Own Money'!N23</f>
        <v>175037.9832892259</v>
      </c>
      <c r="O23" s="22">
        <f>Balance!O23-'Own Money'!O23</f>
        <v>178128.75380485525</v>
      </c>
    </row>
    <row r="24" spans="2:15" x14ac:dyDescent="0.25">
      <c r="B24" s="22">
        <f t="shared" si="0"/>
        <v>1670.8635136181304</v>
      </c>
      <c r="C24" s="23">
        <v>15</v>
      </c>
      <c r="D24" s="22">
        <f>Balance!D24-'Own Money'!D24</f>
        <v>182390.56999343654</v>
      </c>
      <c r="E24" s="22">
        <f>Balance!E24-'Own Money'!E24</f>
        <v>185572.13355188779</v>
      </c>
      <c r="F24" s="22">
        <f>Balance!F24-'Own Money'!F24</f>
        <v>188799.74078605606</v>
      </c>
      <c r="G24" s="22">
        <f>Balance!G24-'Own Money'!G24</f>
        <v>192073.82859484616</v>
      </c>
      <c r="H24" s="22">
        <f>Balance!H24-'Own Money'!H24</f>
        <v>195394.83802280619</v>
      </c>
      <c r="I24" s="22">
        <f>Balance!I24-'Own Money'!I24</f>
        <v>198763.21429946463</v>
      </c>
      <c r="J24" s="22">
        <f>Balance!J24-'Own Money'!J24</f>
        <v>202179.40687904067</v>
      </c>
      <c r="K24" s="22">
        <f>Balance!K24-'Own Money'!K24</f>
        <v>205643.86948053169</v>
      </c>
      <c r="L24" s="22">
        <f>Balance!L24-'Own Money'!L24</f>
        <v>209157.06012818051</v>
      </c>
      <c r="M24" s="22">
        <f>Balance!M24-'Own Money'!M24</f>
        <v>212719.44119232727</v>
      </c>
      <c r="N24" s="22">
        <f>Balance!N24-'Own Money'!N24</f>
        <v>216331.47943064847</v>
      </c>
      <c r="O24" s="22">
        <f>Balance!O24-'Own Money'!O24</f>
        <v>219993.64602978757</v>
      </c>
    </row>
    <row r="25" spans="2:15" x14ac:dyDescent="0.25">
      <c r="B25" s="22">
        <f t="shared" si="0"/>
        <v>1821.2412298437623</v>
      </c>
      <c r="C25" s="23">
        <v>16</v>
      </c>
      <c r="D25" s="22">
        <f>Balance!D25-'Own Money'!D25</f>
        <v>224984.08478023551</v>
      </c>
      <c r="E25" s="22">
        <f>Balance!E25-'Own Money'!E25</f>
        <v>228750.80693294478</v>
      </c>
      <c r="F25" s="22">
        <f>Balance!F25-'Own Money'!F25</f>
        <v>232570.5521131171</v>
      </c>
      <c r="G25" s="22">
        <f>Balance!G25-'Own Money'!G25</f>
        <v>236443.82344528087</v>
      </c>
      <c r="H25" s="22">
        <f>Balance!H25-'Own Money'!H25</f>
        <v>240371.12882800892</v>
      </c>
      <c r="I25" s="22">
        <f>Balance!I25-'Own Money'!I25</f>
        <v>244352.98097921847</v>
      </c>
      <c r="J25" s="22">
        <f>Balance!J25-'Own Money'!J25</f>
        <v>248389.89748190084</v>
      </c>
      <c r="K25" s="22">
        <f>Balance!K25-'Own Money'!K25</f>
        <v>252482.4008302853</v>
      </c>
      <c r="L25" s="22">
        <f>Balance!L25-'Own Money'!L25</f>
        <v>256631.0184764406</v>
      </c>
      <c r="M25" s="22">
        <f>Balance!M25-'Own Money'!M25</f>
        <v>260836.28287731894</v>
      </c>
      <c r="N25" s="22">
        <f>Balance!N25-'Own Money'!N25</f>
        <v>265098.7315422463</v>
      </c>
      <c r="O25" s="22">
        <f>Balance!O25-'Own Money'!O25</f>
        <v>269418.90708086325</v>
      </c>
    </row>
    <row r="26" spans="2:15" x14ac:dyDescent="0.25">
      <c r="B26" s="22">
        <f t="shared" si="0"/>
        <v>1985.152940529701</v>
      </c>
      <c r="C26" s="23">
        <v>17</v>
      </c>
      <c r="D26" s="22">
        <f>Balance!D26-'Own Money'!D26</f>
        <v>275239.06551633321</v>
      </c>
      <c r="E26" s="22">
        <f>Balance!E26-'Own Money'!E26</f>
        <v>279679.46868166339</v>
      </c>
      <c r="F26" s="22">
        <f>Balance!F26-'Own Money'!F26</f>
        <v>284180.84261837159</v>
      </c>
      <c r="G26" s="22">
        <f>Balance!G26-'Own Money'!G26</f>
        <v>288743.76586548251</v>
      </c>
      <c r="H26" s="22">
        <f>Balance!H26-'Own Money'!H26</f>
        <v>293368.82245165785</v>
      </c>
      <c r="I26" s="22">
        <f>Balance!I26-'Own Money'!I26</f>
        <v>298056.60194728628</v>
      </c>
      <c r="J26" s="22">
        <f>Balance!J26-'Own Money'!J26</f>
        <v>302807.69951706787</v>
      </c>
      <c r="K26" s="22">
        <f>Balance!K26-'Own Money'!K26</f>
        <v>307622.71597309725</v>
      </c>
      <c r="L26" s="22">
        <f>Balance!L26-'Own Money'!L26</f>
        <v>312502.25782845076</v>
      </c>
      <c r="M26" s="22">
        <f>Balance!M26-'Own Money'!M26</f>
        <v>317446.93735128152</v>
      </c>
      <c r="N26" s="22">
        <f>Balance!N26-'Own Money'!N26</f>
        <v>322457.37261942844</v>
      </c>
      <c r="O26" s="22">
        <f>Balance!O26-'Own Money'!O26</f>
        <v>327534.18757554318</v>
      </c>
    </row>
    <row r="27" spans="2:15" x14ac:dyDescent="0.25">
      <c r="B27" s="22">
        <f t="shared" si="0"/>
        <v>2163.8167051773744</v>
      </c>
      <c r="C27" s="23">
        <v>18</v>
      </c>
      <c r="D27" s="22">
        <f>Balance!D27-'Own Money'!D27</f>
        <v>334298.52409138484</v>
      </c>
      <c r="E27" s="22">
        <f>Balance!E27-'Own Money'!E27</f>
        <v>339513.40068273712</v>
      </c>
      <c r="F27" s="22">
        <f>Balance!F27-'Own Money'!F27</f>
        <v>344798.29216690804</v>
      </c>
      <c r="G27" s="22">
        <f>Balance!G27-'Own Money'!G27</f>
        <v>350153.86290071765</v>
      </c>
      <c r="H27" s="22">
        <f>Balance!H27-'Own Money'!H27</f>
        <v>355580.78354493086</v>
      </c>
      <c r="I27" s="22">
        <f>Balance!I27-'Own Money'!I27</f>
        <v>361079.73112407315</v>
      </c>
      <c r="J27" s="22">
        <f>Balance!J27-'Own Money'!J27</f>
        <v>366651.38908681599</v>
      </c>
      <c r="K27" s="22">
        <f>Balance!K27-'Own Money'!K27</f>
        <v>372296.44736693334</v>
      </c>
      <c r="L27" s="22">
        <f>Balance!L27-'Own Money'!L27</f>
        <v>378015.60244483827</v>
      </c>
      <c r="M27" s="22">
        <f>Balance!M27-'Own Money'!M27</f>
        <v>383809.55740970199</v>
      </c>
      <c r="N27" s="22">
        <f>Balance!N27-'Own Money'!N27</f>
        <v>389679.0220221635</v>
      </c>
      <c r="O27" s="22">
        <f>Balance!O27-'Own Money'!O27</f>
        <v>395624.71277763322</v>
      </c>
    </row>
    <row r="28" spans="2:15" x14ac:dyDescent="0.25">
      <c r="B28" s="22">
        <f t="shared" si="0"/>
        <v>2358.5602086433382</v>
      </c>
      <c r="C28" s="23">
        <v>19</v>
      </c>
      <c r="D28" s="22">
        <f>Balance!D28-'Own Money'!D28</f>
        <v>403462.76105962147</v>
      </c>
      <c r="E28" s="22">
        <f>Balance!E28-'Own Money'!E28</f>
        <v>409566.79414227488</v>
      </c>
      <c r="F28" s="22">
        <f>Balance!F28-'Own Money'!F28</f>
        <v>415751.12702035892</v>
      </c>
      <c r="G28" s="22">
        <f>Balance!G28-'Own Money'!G28</f>
        <v>422016.52164200525</v>
      </c>
      <c r="H28" s="22">
        <f>Balance!H28-'Own Money'!H28</f>
        <v>428363.74718531338</v>
      </c>
      <c r="I28" s="22">
        <f>Balance!I28-'Own Money'!I28</f>
        <v>434793.58012695459</v>
      </c>
      <c r="J28" s="22">
        <f>Balance!J28-'Own Money'!J28</f>
        <v>441306.80431142659</v>
      </c>
      <c r="K28" s="22">
        <f>Balance!K28-'Own Money'!K28</f>
        <v>447904.21102096507</v>
      </c>
      <c r="L28" s="22">
        <f>Balance!L28-'Own Money'!L28</f>
        <v>454586.59904611914</v>
      </c>
      <c r="M28" s="22">
        <f>Balance!M28-'Own Money'!M28</f>
        <v>461354.77475699608</v>
      </c>
      <c r="N28" s="22">
        <f>Balance!N28-'Own Money'!N28</f>
        <v>468209.55217518192</v>
      </c>
      <c r="O28" s="22">
        <f>Balance!O28-'Own Money'!O28</f>
        <v>475151.75304634514</v>
      </c>
    </row>
    <row r="29" spans="2:15" x14ac:dyDescent="0.25">
      <c r="B29" s="22">
        <f t="shared" si="0"/>
        <v>2570.8306274212387</v>
      </c>
      <c r="C29" s="23">
        <v>20</v>
      </c>
      <c r="D29" s="22">
        <f>Balance!D29-'Own Money'!D29</f>
        <v>484210.0517309999</v>
      </c>
      <c r="E29" s="22">
        <f>Balance!E29-'Own Money'!E29</f>
        <v>491333.64350094105</v>
      </c>
      <c r="F29" s="22">
        <f>Balance!F29-'Own Money'!F29</f>
        <v>498549.2236376311</v>
      </c>
      <c r="G29" s="22">
        <f>Balance!G29-'Own Money'!G29</f>
        <v>505857.66499963467</v>
      </c>
      <c r="H29" s="22">
        <f>Balance!H29-'Own Money'!H29</f>
        <v>513259.84872789023</v>
      </c>
      <c r="I29" s="22">
        <f>Balance!I29-'Own Money'!I29</f>
        <v>520756.66432430054</v>
      </c>
      <c r="J29" s="22">
        <f>Balance!J29-'Own Money'!J29</f>
        <v>528349.00973106734</v>
      </c>
      <c r="K29" s="22">
        <f>Balance!K29-'Own Money'!K29</f>
        <v>536037.79141078028</v>
      </c>
      <c r="L29" s="22">
        <f>Balance!L29-'Own Money'!L29</f>
        <v>543823.92442726484</v>
      </c>
      <c r="M29" s="22">
        <f>Balance!M29-'Own Money'!M29</f>
        <v>551708.3325271972</v>
      </c>
      <c r="N29" s="22">
        <f>Balance!N29-'Own Money'!N29</f>
        <v>559691.94822249515</v>
      </c>
      <c r="O29" s="22">
        <f>Balance!O29-'Own Money'!O29</f>
        <v>567775.71287348866</v>
      </c>
    </row>
    <row r="30" spans="2:15" x14ac:dyDescent="0.25">
      <c r="B30" s="22">
        <f t="shared" si="0"/>
        <v>2802.2053838891502</v>
      </c>
      <c r="C30" s="23">
        <v>21</v>
      </c>
      <c r="D30" s="22">
        <f>Balance!D30-'Own Money'!D30</f>
        <v>578219.97762392415</v>
      </c>
      <c r="E30" s="22">
        <f>Balance!E30-'Own Money'!E30</f>
        <v>586511.31184819085</v>
      </c>
      <c r="F30" s="22">
        <f>Balance!F30-'Own Money'!F30</f>
        <v>594907.91037271102</v>
      </c>
      <c r="G30" s="22">
        <f>Balance!G30-'Own Money'!G30</f>
        <v>603410.77202863293</v>
      </c>
      <c r="H30" s="22">
        <f>Balance!H30-'Own Money'!H30</f>
        <v>612020.90512480726</v>
      </c>
      <c r="I30" s="22">
        <f>Balance!I30-'Own Money'!I30</f>
        <v>620739.32753771823</v>
      </c>
      <c r="J30" s="22">
        <f>Balance!J30-'Own Money'!J30</f>
        <v>629567.06680226955</v>
      </c>
      <c r="K30" s="22">
        <f>Balance!K30-'Own Money'!K30</f>
        <v>638505.16020343057</v>
      </c>
      <c r="L30" s="22">
        <f>Balance!L30-'Own Money'!L30</f>
        <v>647554.65486875316</v>
      </c>
      <c r="M30" s="22">
        <f>Balance!M30-'Own Money'!M30</f>
        <v>656716.60786176543</v>
      </c>
      <c r="N30" s="22">
        <f>Balance!N30-'Own Money'!N30</f>
        <v>665992.08627625252</v>
      </c>
      <c r="O30" s="22">
        <f>Balance!O30-'Own Money'!O30</f>
        <v>675382.16733143199</v>
      </c>
    </row>
    <row r="31" spans="2:15" x14ac:dyDescent="0.25">
      <c r="B31" s="22">
        <f t="shared" si="0"/>
        <v>3054.4038684391739</v>
      </c>
      <c r="C31" s="23">
        <v>22</v>
      </c>
      <c r="D31" s="22">
        <f>Balance!D31-'Own Money'!D31</f>
        <v>687399.73539566807</v>
      </c>
      <c r="E31" s="22">
        <f>Balance!E31-'Own Money'!E31</f>
        <v>697027.10319855332</v>
      </c>
      <c r="F31" s="22">
        <f>Balance!F31-'Own Money'!F31</f>
        <v>706774.80570687144</v>
      </c>
      <c r="G31" s="22">
        <f>Balance!G31-'Own Money'!G31</f>
        <v>716643.98475172499</v>
      </c>
      <c r="H31" s="22">
        <f>Balance!H31-'Own Money'!H31</f>
        <v>726635.79299881565</v>
      </c>
      <c r="I31" s="22">
        <f>Balance!I31-'Own Money'!I31</f>
        <v>736751.39405125147</v>
      </c>
      <c r="J31" s="22">
        <f>Balance!J31-'Own Money'!J31</f>
        <v>746991.96255332883</v>
      </c>
      <c r="K31" s="22">
        <f>Balance!K31-'Own Money'!K31</f>
        <v>757358.68429530098</v>
      </c>
      <c r="L31" s="22">
        <f>Balance!L31-'Own Money'!L31</f>
        <v>767852.75631913915</v>
      </c>
      <c r="M31" s="22">
        <f>Balance!M31-'Own Money'!M31</f>
        <v>778475.38702529855</v>
      </c>
      <c r="N31" s="22">
        <f>Balance!N31-'Own Money'!N31</f>
        <v>789227.79628049536</v>
      </c>
      <c r="O31" s="22">
        <f>Balance!O31-'Own Money'!O31</f>
        <v>800111.21552650875</v>
      </c>
    </row>
    <row r="32" spans="2:15" x14ac:dyDescent="0.25">
      <c r="B32" s="22">
        <f t="shared" si="0"/>
        <v>3329.3002165987</v>
      </c>
      <c r="C32" s="23">
        <v>23</v>
      </c>
      <c r="D32" s="22">
        <f>Balance!D32-'Own Money'!D32</f>
        <v>813913.79654113913</v>
      </c>
      <c r="E32" s="22">
        <f>Balance!E32-'Own Money'!E32</f>
        <v>825068.2185645306</v>
      </c>
      <c r="F32" s="22">
        <f>Balance!F32-'Own Money'!F32</f>
        <v>836360.0736291795</v>
      </c>
      <c r="G32" s="22">
        <f>Balance!G32-'Own Money'!G32</f>
        <v>847790.6658087566</v>
      </c>
      <c r="H32" s="22">
        <f>Balance!H32-'Own Money'!H32</f>
        <v>859361.31155101757</v>
      </c>
      <c r="I32" s="22">
        <f>Balance!I32-'Own Money'!I32</f>
        <v>871073.33979521855</v>
      </c>
      <c r="J32" s="22">
        <f>Balance!J32-'Own Money'!J32</f>
        <v>882928.09209064534</v>
      </c>
      <c r="K32" s="22">
        <f>Balance!K32-'Own Money'!K32</f>
        <v>894926.92271626648</v>
      </c>
      <c r="L32" s="22">
        <f>Balance!L32-'Own Money'!L32</f>
        <v>907071.19880152366</v>
      </c>
      <c r="M32" s="22">
        <f>Balance!M32-'Own Money'!M32</f>
        <v>919362.30044826656</v>
      </c>
      <c r="N32" s="22">
        <f>Balance!N32-'Own Money'!N32</f>
        <v>931801.62085384573</v>
      </c>
      <c r="O32" s="22">
        <f>Balance!O32-'Own Money'!O32</f>
        <v>944390.56643537269</v>
      </c>
    </row>
    <row r="33" spans="2:15" x14ac:dyDescent="0.25">
      <c r="B33" s="22">
        <f t="shared" si="0"/>
        <v>3628.9372360925831</v>
      </c>
      <c r="C33" s="23">
        <v>24</v>
      </c>
      <c r="D33" s="22">
        <f>Balance!D33-'Own Money'!D33</f>
        <v>960217.33738488588</v>
      </c>
      <c r="E33" s="22">
        <f>Balance!E33-'Own Money'!E33</f>
        <v>973115.51944281894</v>
      </c>
      <c r="F33" s="22">
        <f>Balance!F33-'Own Money'!F33</f>
        <v>986170.52391353808</v>
      </c>
      <c r="G33" s="22">
        <f>Balance!G33-'Own Money'!G33</f>
        <v>999383.83885244606</v>
      </c>
      <c r="H33" s="22">
        <f>Balance!H33-'Own Money'!H33</f>
        <v>1012756.9664347945</v>
      </c>
      <c r="I33" s="22">
        <f>Balance!I33-'Own Money'!I33</f>
        <v>1026291.4230896655</v>
      </c>
      <c r="J33" s="22">
        <f>Balance!J33-'Own Money'!J33</f>
        <v>1039988.7396352224</v>
      </c>
      <c r="K33" s="22">
        <f>Balance!K33-'Own Money'!K33</f>
        <v>1053850.4614152457</v>
      </c>
      <c r="L33" s="22">
        <f>Balance!L33-'Own Money'!L33</f>
        <v>1067878.1484369622</v>
      </c>
      <c r="M33" s="22">
        <f>Balance!M33-'Own Money'!M33</f>
        <v>1082073.3755101846</v>
      </c>
      <c r="N33" s="22">
        <f>Balance!N33-'Own Money'!N33</f>
        <v>1096437.7323877702</v>
      </c>
      <c r="O33" s="22">
        <f>Balance!O33-'Own Money'!O33</f>
        <v>1110972.8239074117</v>
      </c>
    </row>
    <row r="34" spans="2:15" x14ac:dyDescent="0.25">
      <c r="B34" s="22">
        <f t="shared" si="0"/>
        <v>3955.5415873409161</v>
      </c>
      <c r="C34" s="23">
        <v>25</v>
      </c>
      <c r="D34" s="22">
        <f>Balance!D34-'Own Money'!D34</f>
        <v>1129093.9108031755</v>
      </c>
      <c r="E34" s="22">
        <f>Balance!E34-'Own Money'!E34</f>
        <v>1143981.5747450513</v>
      </c>
      <c r="F34" s="22">
        <f>Balance!F34-'Own Money'!F34</f>
        <v>1159048.0379624176</v>
      </c>
      <c r="G34" s="22">
        <f>Balance!G34-'Own Money'!G34</f>
        <v>1174294.9970445761</v>
      </c>
      <c r="H34" s="22">
        <f>Balance!H34-'Own Money'!H34</f>
        <v>1189724.1646794139</v>
      </c>
      <c r="I34" s="22">
        <f>Balance!I34-'Own Money'!I34</f>
        <v>1205337.269806158</v>
      </c>
      <c r="J34" s="22">
        <f>Balance!J34-'Own Money'!J34</f>
        <v>1221136.0577695821</v>
      </c>
      <c r="K34" s="22">
        <f>Balance!K34-'Own Money'!K34</f>
        <v>1237122.2904756749</v>
      </c>
      <c r="L34" s="22">
        <f>Balance!L34-'Own Money'!L34</f>
        <v>1253297.7465487863</v>
      </c>
      <c r="M34" s="22">
        <f>Balance!M34-'Own Money'!M34</f>
        <v>1269664.2214902644</v>
      </c>
      <c r="N34" s="22">
        <f>Balance!N34-'Own Money'!N34</f>
        <v>1286223.5278385975</v>
      </c>
      <c r="O34" s="22">
        <f>Balance!O34-'Own Money'!O34</f>
        <v>1302977.4953310767</v>
      </c>
    </row>
    <row r="35" spans="2:15" x14ac:dyDescent="0.25">
      <c r="B35" s="22">
        <f t="shared" si="0"/>
        <v>4311.5403302015984</v>
      </c>
      <c r="C35" s="23">
        <v>26</v>
      </c>
      <c r="D35" s="22">
        <f>Balance!D35-'Own Money'!D35</f>
        <v>1323697.889395549</v>
      </c>
      <c r="E35" s="22">
        <f>Balance!E35-'Own Money'!E35</f>
        <v>1340853.5260507697</v>
      </c>
      <c r="F35" s="22">
        <f>Balance!F35-'Own Money'!F35</f>
        <v>1358212.8603032951</v>
      </c>
      <c r="G35" s="22">
        <f>Balance!G35-'Own Money'!G35</f>
        <v>1375777.8249974472</v>
      </c>
      <c r="H35" s="22">
        <f>Balance!H35-'Own Money'!H35</f>
        <v>1393550.3713179079</v>
      </c>
      <c r="I35" s="22">
        <f>Balance!I35-'Own Money'!I35</f>
        <v>1411532.4689637462</v>
      </c>
      <c r="J35" s="22">
        <f>Balance!J35-'Own Money'!J35</f>
        <v>1429726.1063240976</v>
      </c>
      <c r="K35" s="22">
        <f>Balance!K35-'Own Money'!K35</f>
        <v>1448133.2906555107</v>
      </c>
      <c r="L35" s="22">
        <f>Balance!L35-'Own Money'!L35</f>
        <v>1466756.0482609756</v>
      </c>
      <c r="M35" s="22">
        <f>Balance!M35-'Own Money'!M35</f>
        <v>1485596.424670652</v>
      </c>
      <c r="N35" s="22">
        <f>Balance!N35-'Own Money'!N35</f>
        <v>1504656.4848243119</v>
      </c>
      <c r="O35" s="22">
        <f>Balance!O35-'Own Money'!O35</f>
        <v>1523938.3132555131</v>
      </c>
    </row>
    <row r="36" spans="2:15" x14ac:dyDescent="0.25">
      <c r="B36" s="22">
        <f t="shared" si="0"/>
        <v>4699.5789599197424</v>
      </c>
      <c r="C36" s="23">
        <v>27</v>
      </c>
      <c r="D36" s="22">
        <f>Balance!D36-'Own Money'!D36</f>
        <v>1547602.275255648</v>
      </c>
      <c r="E36" s="22">
        <f>Balance!E36-'Own Money'!E36</f>
        <v>1567341.3721234435</v>
      </c>
      <c r="F36" s="22">
        <f>Balance!F36-'Own Money'!F36</f>
        <v>1587312.3625257639</v>
      </c>
      <c r="G36" s="22">
        <f>Balance!G36-'Own Money'!G36</f>
        <v>1607517.4468523404</v>
      </c>
      <c r="H36" s="22">
        <f>Balance!H36-'Own Money'!H36</f>
        <v>1627958.8463719483</v>
      </c>
      <c r="I36" s="22">
        <f>Balance!I36-'Own Money'!I36</f>
        <v>1648638.8034305209</v>
      </c>
      <c r="J36" s="22">
        <f>Balance!J36-'Own Money'!J36</f>
        <v>1669559.5816511493</v>
      </c>
      <c r="K36" s="22">
        <f>Balance!K36-'Own Money'!K36</f>
        <v>1690723.4661359736</v>
      </c>
      <c r="L36" s="22">
        <f>Balance!L36-'Own Money'!L36</f>
        <v>1712132.7636699965</v>
      </c>
      <c r="M36" s="22">
        <f>Balance!M36-'Own Money'!M36</f>
        <v>1733789.8029268244</v>
      </c>
      <c r="N36" s="22">
        <f>Balance!N36-'Own Money'!N36</f>
        <v>1755696.9346763673</v>
      </c>
      <c r="O36" s="22">
        <f>Balance!O36-'Own Money'!O36</f>
        <v>1777856.5319945025</v>
      </c>
    </row>
    <row r="37" spans="2:15" x14ac:dyDescent="0.25">
      <c r="B37" s="22">
        <f t="shared" si="0"/>
        <v>5122.5410663125194</v>
      </c>
      <c r="C37" s="23">
        <v>28</v>
      </c>
      <c r="D37" s="22">
        <f>Balance!D37-'Own Money'!D37</f>
        <v>1804852.5449408935</v>
      </c>
      <c r="E37" s="22">
        <f>Balance!E37-'Own Money'!E37</f>
        <v>1827532.3477900294</v>
      </c>
      <c r="F37" s="22">
        <f>Balance!F37-'Own Money'!F37</f>
        <v>1850475.9613236743</v>
      </c>
      <c r="G37" s="22">
        <f>Balance!G37-'Own Money'!G37</f>
        <v>1873685.8887867886</v>
      </c>
      <c r="H37" s="22">
        <f>Balance!H37-'Own Money'!H37</f>
        <v>1897164.6571771037</v>
      </c>
      <c r="I37" s="22">
        <f>Balance!I37-'Own Money'!I37</f>
        <v>1920914.8174705114</v>
      </c>
      <c r="J37" s="22">
        <f>Balance!J37-'Own Money'!J37</f>
        <v>1944938.9448485831</v>
      </c>
      <c r="K37" s="22">
        <f>Balance!K37-'Own Money'!K37</f>
        <v>1969239.6389282569</v>
      </c>
      <c r="L37" s="22">
        <f>Balance!L37-'Own Money'!L37</f>
        <v>1993819.5239936961</v>
      </c>
      <c r="M37" s="22">
        <f>Balance!M37-'Own Money'!M37</f>
        <v>2018681.2492303546</v>
      </c>
      <c r="N37" s="22">
        <f>Balance!N37-'Own Money'!N37</f>
        <v>2043827.488961257</v>
      </c>
      <c r="O37" s="22">
        <f>Balance!O37-'Own Money'!O37</f>
        <v>2069260.9428855269</v>
      </c>
    </row>
    <row r="38" spans="2:15" x14ac:dyDescent="0.25">
      <c r="B38" s="22">
        <f t="shared" si="0"/>
        <v>5583.5697622806465</v>
      </c>
      <c r="C38" s="23">
        <v>29</v>
      </c>
      <c r="D38" s="22">
        <f>Balance!D38-'Own Money'!D38</f>
        <v>2100027.2806872856</v>
      </c>
      <c r="E38" s="22">
        <f>Balance!E38-'Own Money'!E38</f>
        <v>2126052.1555276695</v>
      </c>
      <c r="F38" s="22">
        <f>Balance!F38-'Own Money'!F38</f>
        <v>2152376.9563538721</v>
      </c>
      <c r="G38" s="22">
        <f>Balance!G38-'Own Money'!G38</f>
        <v>2179004.5291014686</v>
      </c>
      <c r="H38" s="22">
        <f>Balance!H38-'Own Money'!H38</f>
        <v>2205937.7467105282</v>
      </c>
      <c r="I38" s="22">
        <f>Balance!I38-'Own Money'!I38</f>
        <v>2233179.5093818521</v>
      </c>
      <c r="J38" s="22">
        <f>Balance!J38-'Own Money'!J38</f>
        <v>2260732.7448356473</v>
      </c>
      <c r="K38" s="22">
        <f>Balance!K38-'Own Money'!K38</f>
        <v>2288600.4085726514</v>
      </c>
      <c r="L38" s="22">
        <f>Balance!L38-'Own Money'!L38</f>
        <v>2316785.4841377367</v>
      </c>
      <c r="M38" s="22">
        <f>Balance!M38-'Own Money'!M38</f>
        <v>2345290.9833860146</v>
      </c>
      <c r="N38" s="22">
        <f>Balance!N38-'Own Money'!N38</f>
        <v>2374119.9467514665</v>
      </c>
      <c r="O38" s="22">
        <f>Balance!O38-'Own Money'!O38</f>
        <v>2403275.4435181217</v>
      </c>
    </row>
    <row r="39" spans="2:15" x14ac:dyDescent="0.25">
      <c r="B39" s="22">
        <f t="shared" si="0"/>
        <v>6086.0910408859054</v>
      </c>
      <c r="C39" s="23">
        <v>30</v>
      </c>
      <c r="D39" s="22">
        <f>Balance!D39-'Own Money'!D39</f>
        <v>2438306.4314550548</v>
      </c>
      <c r="E39" s="22">
        <f>Balance!E39-'Own Money'!E39</f>
        <v>2468133.9015340786</v>
      </c>
      <c r="F39" s="22">
        <f>Balance!F39-'Own Money'!F39</f>
        <v>2498302.1479581129</v>
      </c>
      <c r="G39" s="22">
        <f>Balance!G39-'Own Money'!G39</f>
        <v>2528814.4042833326</v>
      </c>
      <c r="H39" s="22">
        <f>Balance!H39-'Own Money'!H39</f>
        <v>2559673.9347484568</v>
      </c>
      <c r="I39" s="22">
        <f>Balance!I39-'Own Money'!I39</f>
        <v>2590884.0345658911</v>
      </c>
      <c r="J39" s="22">
        <f>Balance!J39-'Own Money'!J39</f>
        <v>2622448.0302156284</v>
      </c>
      <c r="K39" s="22">
        <f>Balance!K39-'Own Money'!K39</f>
        <v>2654369.2797419429</v>
      </c>
      <c r="L39" s="22">
        <f>Balance!L39-'Own Money'!L39</f>
        <v>2686651.173052893</v>
      </c>
      <c r="M39" s="22">
        <f>Balance!M39-'Own Money'!M39</f>
        <v>2719297.1322226753</v>
      </c>
      <c r="N39" s="22">
        <f>Balance!N39-'Own Money'!N39</f>
        <v>2752310.6117968382</v>
      </c>
      <c r="O39" s="22">
        <f>Balance!O39-'Own Money'!O39</f>
        <v>2785695.0991003988</v>
      </c>
    </row>
    <row r="40" spans="2:15" x14ac:dyDescent="0.25">
      <c r="B40" s="22">
        <f t="shared" si="0"/>
        <v>6633.8392345656375</v>
      </c>
      <c r="C40" s="23">
        <v>31</v>
      </c>
      <c r="D40" s="22">
        <f>Balance!D40-'Own Money'!D40</f>
        <v>2825548.1512526339</v>
      </c>
      <c r="E40" s="22">
        <f>Balance!E40-'Own Money'!E40</f>
        <v>2859695.6929221367</v>
      </c>
      <c r="F40" s="22">
        <f>Balance!F40-'Own Money'!F40</f>
        <v>2894230.2006706242</v>
      </c>
      <c r="G40" s="22">
        <f>Balance!G40-'Own Money'!G40</f>
        <v>2929155.3463390931</v>
      </c>
      <c r="H40" s="22">
        <f>Balance!H40-'Own Money'!H40</f>
        <v>2964474.8366098786</v>
      </c>
      <c r="I40" s="22">
        <f>Balance!I40-'Own Money'!I40</f>
        <v>3000192.4133372563</v>
      </c>
      <c r="J40" s="22">
        <f>Balance!J40-'Own Money'!J40</f>
        <v>3036311.8538811831</v>
      </c>
      <c r="K40" s="22">
        <f>Balance!K40-'Own Money'!K40</f>
        <v>3072836.9714442026</v>
      </c>
      <c r="L40" s="22">
        <f>Balance!L40-'Own Money'!L40</f>
        <v>3109771.615411547</v>
      </c>
      <c r="M40" s="22">
        <f>Balance!M40-'Own Money'!M40</f>
        <v>3147119.6716944678</v>
      </c>
      <c r="N40" s="22">
        <f>Balance!N40-'Own Money'!N40</f>
        <v>3184885.0630768249</v>
      </c>
      <c r="O40" s="22">
        <f>Balance!O40-'Own Money'!O40</f>
        <v>3223071.7495649606</v>
      </c>
    </row>
    <row r="41" spans="2:15" x14ac:dyDescent="0.25">
      <c r="B41" s="22">
        <f t="shared" si="0"/>
        <v>7230.8847656765456</v>
      </c>
      <c r="C41" s="23">
        <v>32</v>
      </c>
      <c r="D41" s="22">
        <f>Balance!D41-'Own Money'!D41</f>
        <v>3268375.2787479921</v>
      </c>
      <c r="E41" s="22">
        <f>Balance!E41-'Own Money'!E41</f>
        <v>3307427.9703651196</v>
      </c>
      <c r="F41" s="22">
        <f>Balance!F41-'Own Money'!F41</f>
        <v>3346919.8372548157</v>
      </c>
      <c r="G41" s="22">
        <f>Balance!G41-'Own Money'!G41</f>
        <v>3386855.0466603031</v>
      </c>
      <c r="H41" s="22">
        <f>Balance!H41-'Own Money'!H41</f>
        <v>3427237.8053669133</v>
      </c>
      <c r="I41" s="22">
        <f>Balance!I41-'Own Money'!I41</f>
        <v>3468072.3600772936</v>
      </c>
      <c r="J41" s="22">
        <f>Balance!J41-'Own Money'!J41</f>
        <v>3509362.9977901727</v>
      </c>
      <c r="K41" s="22">
        <f>Balance!K41-'Own Money'!K41</f>
        <v>3551114.0461827205</v>
      </c>
      <c r="L41" s="22">
        <f>Balance!L41-'Own Money'!L41</f>
        <v>3593329.8739965428</v>
      </c>
      <c r="M41" s="22">
        <f>Balance!M41-'Own Money'!M41</f>
        <v>3636014.8914273274</v>
      </c>
      <c r="N41" s="22">
        <f>Balance!N41-'Own Money'!N41</f>
        <v>3679173.550518197</v>
      </c>
      <c r="O41" s="22">
        <f>Balance!O41-'Own Money'!O41</f>
        <v>3722810.34555679</v>
      </c>
    </row>
    <row r="42" spans="2:15" x14ac:dyDescent="0.25">
      <c r="B42" s="22">
        <f t="shared" si="0"/>
        <v>7881.6643945874357</v>
      </c>
      <c r="C42" s="23">
        <v>33</v>
      </c>
      <c r="D42" s="22">
        <f>Balance!D42-'Own Money'!D42</f>
        <v>3774272.6529838406</v>
      </c>
      <c r="E42" s="22">
        <f>Balance!E42-'Own Money'!E42</f>
        <v>3818891.7825875646</v>
      </c>
      <c r="F42" s="22">
        <f>Balance!F42-'Own Money'!F42</f>
        <v>3864009.0813544388</v>
      </c>
      <c r="G42" s="22">
        <f>Balance!G42-'Own Money'!G42</f>
        <v>3909629.2763085007</v>
      </c>
      <c r="H42" s="22">
        <f>Balance!H42-'Own Money'!H42</f>
        <v>3955757.1393275368</v>
      </c>
      <c r="I42" s="22">
        <f>Balance!I42-'Own Money'!I42</f>
        <v>4002397.4875686951</v>
      </c>
      <c r="J42" s="22">
        <f>Balance!J42-'Own Money'!J42</f>
        <v>4049555.1838981314</v>
      </c>
      <c r="K42" s="22">
        <f>Balance!K42-'Own Money'!K42</f>
        <v>4097235.137324729</v>
      </c>
      <c r="L42" s="22">
        <f>Balance!L42-'Own Money'!L42</f>
        <v>4145442.3034379426</v>
      </c>
      <c r="M42" s="22">
        <f>Balance!M42-'Own Money'!M42</f>
        <v>4194181.6848497875</v>
      </c>
      <c r="N42" s="22">
        <f>Balance!N42-'Own Money'!N42</f>
        <v>4243458.3316410296</v>
      </c>
      <c r="O42" s="22">
        <f>Balance!O42-'Own Money'!O42</f>
        <v>4293277.3418116029</v>
      </c>
    </row>
    <row r="43" spans="2:15" x14ac:dyDescent="0.25">
      <c r="B43" s="22">
        <f t="shared" si="0"/>
        <v>8591.0141901003062</v>
      </c>
      <c r="C43" s="23">
        <v>34</v>
      </c>
      <c r="D43" s="22">
        <f>Balance!D43-'Own Money'!D43</f>
        <v>4351696.6067987401</v>
      </c>
      <c r="E43" s="22">
        <f>Balance!E43-'Own Money'!E43</f>
        <v>4402629.3572967798</v>
      </c>
      <c r="F43" s="22">
        <f>Balance!F43-'Own Money'!F43</f>
        <v>4454126.9164726324</v>
      </c>
      <c r="G43" s="22">
        <f>Balance!G43-'Own Money'!G43</f>
        <v>4506194.6436788887</v>
      </c>
      <c r="H43" s="22">
        <f>Balance!H43-'Own Money'!H43</f>
        <v>4558837.9491219278</v>
      </c>
      <c r="I43" s="22">
        <f>Balance!I43-'Own Money'!I43</f>
        <v>4612062.2943444559</v>
      </c>
      <c r="J43" s="22">
        <f>Balance!J43-'Own Money'!J43</f>
        <v>4665873.1927126274</v>
      </c>
      <c r="K43" s="22">
        <f>Balance!K43-'Own Money'!K43</f>
        <v>4720276.2099077851</v>
      </c>
      <c r="L43" s="22">
        <f>Balance!L43-'Own Money'!L43</f>
        <v>4775276.9644228732</v>
      </c>
      <c r="M43" s="22">
        <f>Balance!M43-'Own Money'!M43</f>
        <v>4830881.1280635484</v>
      </c>
      <c r="N43" s="22">
        <f>Balance!N43-'Own Money'!N43</f>
        <v>4887094.4264540579</v>
      </c>
      <c r="O43" s="22">
        <f>Balance!O43-'Own Money'!O43</f>
        <v>4943922.6395479133</v>
      </c>
    </row>
    <row r="44" spans="2:15" x14ac:dyDescent="0.25">
      <c r="B44" s="22">
        <f t="shared" si="0"/>
        <v>9364.2054672093345</v>
      </c>
      <c r="C44" s="23">
        <v>35</v>
      </c>
      <c r="D44" s="22">
        <f>Balance!D44-'Own Money'!D44</f>
        <v>5010198.1442625439</v>
      </c>
      <c r="E44" s="22">
        <f>Balance!E44-'Own Money'!E44</f>
        <v>5068288.4894429864</v>
      </c>
      <c r="F44" s="22">
        <f>Balance!F44-'Own Money'!F44</f>
        <v>5127018.8968870202</v>
      </c>
      <c r="G44" s="22">
        <f>Balance!G44-'Own Money'!G44</f>
        <v>5186395.440012929</v>
      </c>
      <c r="H44" s="22">
        <f>Balance!H44-'Own Money'!H44</f>
        <v>5246424.249868406</v>
      </c>
      <c r="I44" s="22">
        <f>Balance!I44-'Own Money'!I44</f>
        <v>5307111.515677386</v>
      </c>
      <c r="J44" s="22">
        <f>Balance!J44-'Own Money'!J44</f>
        <v>5368463.4853920694</v>
      </c>
      <c r="K44" s="22">
        <f>Balance!K44-'Own Money'!K44</f>
        <v>5430486.4662501793</v>
      </c>
      <c r="L44" s="22">
        <f>Balance!L44-'Own Money'!L44</f>
        <v>5493186.8253375124</v>
      </c>
      <c r="M44" s="22">
        <f>Balance!M44-'Own Money'!M44</f>
        <v>5556570.9901558245</v>
      </c>
      <c r="N44" s="22">
        <f>Balance!N44-'Own Money'!N44</f>
        <v>5620645.449196104</v>
      </c>
      <c r="O44" s="22">
        <f>Balance!O44-'Own Money'!O44</f>
        <v>5685416.7525172876</v>
      </c>
    </row>
    <row r="45" spans="2:15" x14ac:dyDescent="0.25">
      <c r="B45" s="22">
        <f t="shared" si="0"/>
        <v>10206.983959258176</v>
      </c>
      <c r="C45" s="23">
        <v>36</v>
      </c>
      <c r="D45" s="22">
        <f>Balance!D45-'Own Money'!D45</f>
        <v>5760561.4932403238</v>
      </c>
      <c r="E45" s="22">
        <f>Balance!E45-'Own Money'!E45</f>
        <v>5826762.4542810954</v>
      </c>
      <c r="F45" s="22">
        <f>Balance!F45-'Own Money'!F45</f>
        <v>5893688.434490528</v>
      </c>
      <c r="G45" s="22">
        <f>Balance!G45-'Own Money'!G45</f>
        <v>5961346.3134253891</v>
      </c>
      <c r="H45" s="22">
        <f>Balance!H45-'Own Money'!H45</f>
        <v>6029743.0359211313</v>
      </c>
      <c r="I45" s="22">
        <f>Balance!I45-'Own Money'!I45</f>
        <v>6098885.6127113169</v>
      </c>
      <c r="J45" s="22">
        <f>Balance!J45-'Own Money'!J45</f>
        <v>6168781.1210529031</v>
      </c>
      <c r="K45" s="22">
        <f>Balance!K45-'Own Money'!K45</f>
        <v>6239436.7053574771</v>
      </c>
      <c r="L45" s="22">
        <f>Balance!L45-'Own Money'!L45</f>
        <v>6310859.5778284641</v>
      </c>
      <c r="M45" s="22">
        <f>Balance!M45-'Own Money'!M45</f>
        <v>6383057.0191043979</v>
      </c>
      <c r="N45" s="22">
        <f>Balance!N45-'Own Money'!N45</f>
        <v>6456036.3789082812</v>
      </c>
      <c r="O45" s="22">
        <f>Balance!O45-'Own Money'!O45</f>
        <v>6529805.0767031191</v>
      </c>
    </row>
    <row r="46" spans="2:15" x14ac:dyDescent="0.25">
      <c r="B46" s="22">
        <f t="shared" si="0"/>
        <v>11125.612515591412</v>
      </c>
      <c r="C46" s="23">
        <v>37</v>
      </c>
      <c r="D46" s="22">
        <f>Balance!D46-'Own Money'!D46</f>
        <v>6614959.9315454066</v>
      </c>
      <c r="E46" s="22">
        <f>Balance!E46-'Own Money'!E46</f>
        <v>6690347.3620492257</v>
      </c>
      <c r="F46" s="22">
        <f>Balance!F46-'Own Money'!F46</f>
        <v>6766555.6969043957</v>
      </c>
      <c r="G46" s="22">
        <f>Balance!G46-'Own Money'!G46</f>
        <v>6843592.7255023271</v>
      </c>
      <c r="H46" s="22">
        <f>Balance!H46-'Own Money'!H46</f>
        <v>6921466.3111463506</v>
      </c>
      <c r="I46" s="22">
        <f>Balance!I46-'Own Money'!I46</f>
        <v>7000184.3917530552</v>
      </c>
      <c r="J46" s="22">
        <f>Balance!J46-'Own Money'!J46</f>
        <v>7079754.9805602739</v>
      </c>
      <c r="K46" s="22">
        <f>Balance!K46-'Own Money'!K46</f>
        <v>7160186.1668418003</v>
      </c>
      <c r="L46" s="22">
        <f>Balance!L46-'Own Money'!L46</f>
        <v>7241486.1166288657</v>
      </c>
      <c r="M46" s="22">
        <f>Balance!M46-'Own Money'!M46</f>
        <v>7323663.0734384824</v>
      </c>
      <c r="N46" s="22">
        <f>Balance!N46-'Own Money'!N46</f>
        <v>7406725.3590086903</v>
      </c>
      <c r="O46" s="22">
        <f>Balance!O46-'Own Money'!O46</f>
        <v>7490681.3740407787</v>
      </c>
    </row>
    <row r="47" spans="2:15" x14ac:dyDescent="0.25">
      <c r="B47" s="22">
        <f t="shared" si="0"/>
        <v>12126.91764199464</v>
      </c>
      <c r="C47" s="23">
        <v>38</v>
      </c>
      <c r="D47" s="22">
        <f>Balance!D47-'Own Money'!D47</f>
        <v>7587131.0177675541</v>
      </c>
      <c r="E47" s="22">
        <f>Balance!E47-'Own Money'!E47</f>
        <v>7672919.1059424216</v>
      </c>
      <c r="F47" s="22">
        <f>Balance!F47-'Own Money'!F47</f>
        <v>7759636.2893326748</v>
      </c>
      <c r="G47" s="22">
        <f>Balance!G47-'Own Money'!G47</f>
        <v>7847291.383930427</v>
      </c>
      <c r="H47" s="22">
        <f>Balance!H47-'Own Money'!H47</f>
        <v>7935893.2893809192</v>
      </c>
      <c r="I47" s="22">
        <f>Balance!I47-'Own Money'!I47</f>
        <v>8025450.9897762807</v>
      </c>
      <c r="J47" s="22">
        <f>Balance!J47-'Own Money'!J47</f>
        <v>8115973.55445683</v>
      </c>
      <c r="K47" s="22">
        <f>Balance!K47-'Own Money'!K47</f>
        <v>8207470.1388199804</v>
      </c>
      <c r="L47" s="22">
        <f>Balance!L47-'Own Money'!L47</f>
        <v>8299949.9851368144</v>
      </c>
      <c r="M47" s="22">
        <f>Balance!M47-'Own Money'!M47</f>
        <v>8393422.4233764112</v>
      </c>
      <c r="N47" s="22">
        <f>Balance!N47-'Own Money'!N47</f>
        <v>8487896.8720379919</v>
      </c>
      <c r="O47" s="22">
        <f>Balance!O47-'Own Money'!O47</f>
        <v>8583382.8389909714</v>
      </c>
    </row>
    <row r="48" spans="2:15" x14ac:dyDescent="0.25">
      <c r="B48" s="22">
        <f t="shared" si="0"/>
        <v>13218.340229774158</v>
      </c>
      <c r="C48" s="23">
        <v>39</v>
      </c>
      <c r="D48" s="22">
        <f>Balance!D48-'Own Money'!D48</f>
        <v>8692573.6188356765</v>
      </c>
      <c r="E48" s="22">
        <f>Balance!E48-'Own Money'!E48</f>
        <v>8790132.3185430709</v>
      </c>
      <c r="F48" s="22">
        <f>Balance!F48-'Own Money'!F48</f>
        <v>8888742.1586443353</v>
      </c>
      <c r="G48" s="22">
        <f>Balance!G48-'Own Money'!G48</f>
        <v>8988413.1131930128</v>
      </c>
      <c r="H48" s="22">
        <f>Balance!H48-'Own Money'!H48</f>
        <v>9089155.2508843727</v>
      </c>
      <c r="I48" s="22">
        <f>Balance!I48-'Own Money'!I48</f>
        <v>9190978.7359534521</v>
      </c>
      <c r="J48" s="22">
        <f>Balance!J48-'Own Money'!J48</f>
        <v>9293893.8290816098</v>
      </c>
      <c r="K48" s="22">
        <f>Balance!K48-'Own Money'!K48</f>
        <v>9397910.8883116823</v>
      </c>
      <c r="L48" s="22">
        <f>Balance!L48-'Own Money'!L48</f>
        <v>9503040.3699718304</v>
      </c>
      <c r="M48" s="22">
        <f>Balance!M48-'Own Money'!M48</f>
        <v>9609292.8296081536</v>
      </c>
      <c r="N48" s="22">
        <f>Balance!N48-'Own Money'!N48</f>
        <v>9716678.9229261354</v>
      </c>
      <c r="O48" s="22">
        <f>Balance!O48-'Own Money'!O48</f>
        <v>9825209.4067410436</v>
      </c>
    </row>
    <row r="49" spans="2:15" x14ac:dyDescent="0.25">
      <c r="B49" s="22">
        <f t="shared" si="0"/>
        <v>14407.990850453833</v>
      </c>
      <c r="C49" s="23">
        <v>40</v>
      </c>
      <c r="D49" s="22">
        <f>Balance!D49-'Own Money'!D49</f>
        <v>9948769.4191362001</v>
      </c>
      <c r="E49" s="22">
        <f>Balance!E49-'Own Money'!E49</f>
        <v>10059644.047445664</v>
      </c>
      <c r="F49" s="22">
        <f>Balance!F49-'Own Money'!F49</f>
        <v>10171707.45658664</v>
      </c>
      <c r="G49" s="22">
        <f>Balance!G49-'Own Money'!G49</f>
        <v>10284970.926654279</v>
      </c>
      <c r="H49" s="22">
        <f>Balance!H49-'Own Money'!H49</f>
        <v>10399445.844778227</v>
      </c>
      <c r="I49" s="22">
        <f>Balance!I49-'Own Money'!I49</f>
        <v>10515143.706138238</v>
      </c>
      <c r="J49" s="22">
        <f>Balance!J49-'Own Money'!J49</f>
        <v>10632076.114989454</v>
      </c>
      <c r="K49" s="22">
        <f>Balance!K49-'Own Money'!K49</f>
        <v>10750254.785697382</v>
      </c>
      <c r="L49" s="22">
        <f>Balance!L49-'Own Money'!L49</f>
        <v>10869691.543782726</v>
      </c>
      <c r="M49" s="22">
        <f>Balance!M49-'Own Money'!M49</f>
        <v>10990398.326976104</v>
      </c>
      <c r="N49" s="22">
        <f>Balance!N49-'Own Money'!N49</f>
        <v>11112387.186282787</v>
      </c>
      <c r="O49" s="22">
        <f>Balance!O49-'Own Money'!O49</f>
        <v>11235670.287057539</v>
      </c>
    </row>
    <row r="50" spans="2:15" x14ac:dyDescent="0.25">
      <c r="B50" s="22">
        <f t="shared" si="0"/>
        <v>15704.710026994679</v>
      </c>
      <c r="C50" s="23">
        <v>41</v>
      </c>
      <c r="D50" s="22">
        <f>Balance!D50-'Own Money'!D50</f>
        <v>11375431.924416415</v>
      </c>
      <c r="E50" s="22">
        <f>Balance!E50-'Own Money'!E50</f>
        <v>11501365.192377543</v>
      </c>
      <c r="F50" s="22">
        <f>Balance!F50-'Own Money'!F50</f>
        <v>11628642.433783473</v>
      </c>
      <c r="G50" s="22">
        <f>Balance!G50-'Own Money'!G50</f>
        <v>11757276.401319932</v>
      </c>
      <c r="H50" s="22">
        <f>Balance!H50-'Own Money'!H50</f>
        <v>11887279.96868024</v>
      </c>
      <c r="I50" s="22">
        <f>Balance!I50-'Own Money'!I50</f>
        <v>12018666.131713534</v>
      </c>
      <c r="J50" s="22">
        <f>Balance!J50-'Own Money'!J50</f>
        <v>12151448.009583862</v>
      </c>
      <c r="K50" s="22">
        <f>Balance!K50-'Own Money'!K50</f>
        <v>12285638.845940312</v>
      </c>
      <c r="L50" s="22">
        <f>Balance!L50-'Own Money'!L50</f>
        <v>12421252.010098211</v>
      </c>
      <c r="M50" s="22">
        <f>Balance!M50-'Own Money'!M50</f>
        <v>12558300.998231553</v>
      </c>
      <c r="N50" s="22">
        <f>Balance!N50-'Own Money'!N50</f>
        <v>12696799.434576727</v>
      </c>
      <c r="O50" s="22">
        <f>Balance!O50-'Own Money'!O50</f>
        <v>12836761.072647687</v>
      </c>
    </row>
    <row r="51" spans="2:15" x14ac:dyDescent="0.25">
      <c r="B51" s="22">
        <f t="shared" si="0"/>
        <v>17118.133929424203</v>
      </c>
      <c r="C51" s="23">
        <v>42</v>
      </c>
      <c r="D51" s="22">
        <f>Balance!D51-'Own Money'!D51</f>
        <v>12994786.342078798</v>
      </c>
      <c r="E51" s="22">
        <f>Balance!E51-'Own Money'!E51</f>
        <v>13137743.118032694</v>
      </c>
      <c r="F51" s="22">
        <f>Balance!F51-'Own Money'!F51</f>
        <v>13282218.811660497</v>
      </c>
      <c r="G51" s="22">
        <f>Balance!G51-'Own Money'!G51</f>
        <v>13428227.835657496</v>
      </c>
      <c r="H51" s="22">
        <f>Balance!H51-'Own Money'!H51</f>
        <v>13575784.739478067</v>
      </c>
      <c r="I51" s="22">
        <f>Balance!I51-'Own Money'!I51</f>
        <v>13724904.210633341</v>
      </c>
      <c r="J51" s="22">
        <f>Balance!J51-'Own Money'!J51</f>
        <v>13875601.076001206</v>
      </c>
      <c r="K51" s="22">
        <f>Balance!K51-'Own Money'!K51</f>
        <v>14027890.30314872</v>
      </c>
      <c r="L51" s="22">
        <f>Balance!L51-'Own Money'!L51</f>
        <v>14181787.001667088</v>
      </c>
      <c r="M51" s="22">
        <f>Balance!M51-'Own Money'!M51</f>
        <v>14337306.424519295</v>
      </c>
      <c r="N51" s="22">
        <f>Balance!N51-'Own Money'!N51</f>
        <v>14494463.969400534</v>
      </c>
      <c r="O51" s="22">
        <f>Balance!O51-'Own Money'!O51</f>
        <v>14653275.180111544</v>
      </c>
    </row>
    <row r="52" spans="2:15" x14ac:dyDescent="0.25">
      <c r="B52" s="22">
        <f t="shared" si="0"/>
        <v>18658.765983072382</v>
      </c>
      <c r="C52" s="23">
        <v>43</v>
      </c>
      <c r="D52" s="22">
        <f>Balance!D52-'Own Money'!D52</f>
        <v>14831884.132666579</v>
      </c>
      <c r="E52" s="22">
        <f>Balance!E52-'Own Money'!E52</f>
        <v>14994079.273997746</v>
      </c>
      <c r="F52" s="22">
        <f>Balance!F52-'Own Money'!F52</f>
        <v>15157990.500606831</v>
      </c>
      <c r="G52" s="22">
        <f>Balance!G52-'Own Money'!G52</f>
        <v>15323634.096071692</v>
      </c>
      <c r="H52" s="22">
        <f>Balance!H52-'Own Money'!H52</f>
        <v>15491026.498481687</v>
      </c>
      <c r="I52" s="22">
        <f>Balance!I52-'Own Money'!I52</f>
        <v>15660184.301903803</v>
      </c>
      <c r="J52" s="22">
        <f>Balance!J52-'Own Money'!J52</f>
        <v>15831124.257862685</v>
      </c>
      <c r="K52" s="22">
        <f>Balance!K52-'Own Money'!K52</f>
        <v>16003863.276834738</v>
      </c>
      <c r="L52" s="22">
        <f>Balance!L52-'Own Money'!L52</f>
        <v>16178418.429756364</v>
      </c>
      <c r="M52" s="22">
        <f>Balance!M52-'Own Money'!M52</f>
        <v>16354806.949546557</v>
      </c>
      <c r="N52" s="22">
        <f>Balance!N52-'Own Money'!N52</f>
        <v>16533046.232643906</v>
      </c>
      <c r="O52" s="22">
        <f>Balance!O52-'Own Money'!O52</f>
        <v>16713153.840558203</v>
      </c>
    </row>
    <row r="53" spans="2:15" x14ac:dyDescent="0.25">
      <c r="B53" s="22">
        <f t="shared" si="0"/>
        <v>20338.054921548897</v>
      </c>
      <c r="C53" s="23">
        <v>44</v>
      </c>
      <c r="D53" s="22">
        <f>Balance!D53-'Own Money'!D53</f>
        <v>16914956.490783334</v>
      </c>
      <c r="E53" s="22">
        <f>Balance!E53-'Own Money'!E53</f>
        <v>17098886.121040702</v>
      </c>
      <c r="F53" s="22">
        <f>Balance!F53-'Own Money'!F53</f>
        <v>17284754.005065963</v>
      </c>
      <c r="G53" s="22">
        <f>Balance!G53-'Own Money'!G53</f>
        <v>17472578.534547769</v>
      </c>
      <c r="H53" s="22">
        <f>Balance!H53-'Own Money'!H53</f>
        <v>17662378.275689706</v>
      </c>
      <c r="I53" s="22">
        <f>Balance!I53-'Own Money'!I53</f>
        <v>17854171.970866218</v>
      </c>
      <c r="J53" s="22">
        <f>Balance!J53-'Own Money'!J53</f>
        <v>18047978.54029426</v>
      </c>
      <c r="K53" s="22">
        <f>Balance!K53-'Own Money'!K53</f>
        <v>18243817.083720811</v>
      </c>
      <c r="L53" s="22">
        <f>Balance!L53-'Own Money'!L53</f>
        <v>18441706.882126391</v>
      </c>
      <c r="M53" s="22">
        <f>Balance!M53-'Own Money'!M53</f>
        <v>18641667.399444751</v>
      </c>
      <c r="N53" s="22">
        <f>Balance!N53-'Own Money'!N53</f>
        <v>18843718.284298874</v>
      </c>
      <c r="O53" s="22">
        <f>Balance!O53-'Own Money'!O53</f>
        <v>19047879.371753477</v>
      </c>
    </row>
    <row r="54" spans="2:15" x14ac:dyDescent="0.25">
      <c r="B54" s="22">
        <f t="shared" si="0"/>
        <v>22168.479864488301</v>
      </c>
      <c r="C54" s="23">
        <v>45</v>
      </c>
      <c r="D54" s="22">
        <f>Balance!D54-'Own Money'!D54</f>
        <v>19275811.53347183</v>
      </c>
      <c r="E54" s="22">
        <f>Balance!E54-'Own Money'!E54</f>
        <v>19484288.187803522</v>
      </c>
      <c r="F54" s="22">
        <f>Balance!F54-'Own Money'!F54</f>
        <v>19694953.38605497</v>
      </c>
      <c r="G54" s="22">
        <f>Balance!G54-'Own Money'!G54</f>
        <v>19907827.894866258</v>
      </c>
      <c r="H54" s="22">
        <f>Balance!H54-'Own Money'!H54</f>
        <v>20122932.677927814</v>
      </c>
      <c r="I54" s="22">
        <f>Balance!I54-'Own Money'!I54</f>
        <v>20340288.897850193</v>
      </c>
      <c r="J54" s="22">
        <f>Balance!J54-'Own Money'!J54</f>
        <v>20559917.918051563</v>
      </c>
      <c r="K54" s="22">
        <f>Balance!K54-'Own Money'!K54</f>
        <v>20781841.304663159</v>
      </c>
      <c r="L54" s="22">
        <f>Balance!L54-'Own Money'!L54</f>
        <v>21006080.828452766</v>
      </c>
      <c r="M54" s="22">
        <f>Balance!M54-'Own Money'!M54</f>
        <v>21232658.466766469</v>
      </c>
      <c r="N54" s="22">
        <f>Balance!N54-'Own Money'!N54</f>
        <v>21461596.405488845</v>
      </c>
      <c r="O54" s="22">
        <f>Balance!O54-'Own Money'!O54</f>
        <v>21692917.041021734</v>
      </c>
    </row>
    <row r="55" spans="2:15" x14ac:dyDescent="0.25">
      <c r="B55" s="22">
        <f t="shared" si="0"/>
        <v>24163.643052292249</v>
      </c>
      <c r="C55" s="23">
        <v>46</v>
      </c>
      <c r="D55" s="22">
        <f>Balance!D55-'Own Money'!D55</f>
        <v>21950280.557024453</v>
      </c>
      <c r="E55" s="22">
        <f>Balance!E55-'Own Money'!E55</f>
        <v>22186472.670479294</v>
      </c>
      <c r="F55" s="22">
        <f>Balance!F55-'Own Money'!F55</f>
        <v>22425135.24579696</v>
      </c>
      <c r="G55" s="22">
        <f>Balance!G55-'Own Money'!G55</f>
        <v>22666291.724678516</v>
      </c>
      <c r="H55" s="22">
        <f>Balance!H55-'Own Money'!H55</f>
        <v>22909965.771258477</v>
      </c>
      <c r="I55" s="22">
        <f>Balance!I55-'Own Money'!I55</f>
        <v>23156181.274215441</v>
      </c>
      <c r="J55" s="22">
        <f>Balance!J55-'Own Money'!J55</f>
        <v>23404962.348902717</v>
      </c>
      <c r="K55" s="22">
        <f>Balance!K55-'Own Money'!K55</f>
        <v>23656333.339499213</v>
      </c>
      <c r="L55" s="22">
        <f>Balance!L55-'Own Money'!L55</f>
        <v>23910318.821180701</v>
      </c>
      <c r="M55" s="22">
        <f>Balance!M55-'Own Money'!M55</f>
        <v>24166943.60231173</v>
      </c>
      <c r="N55" s="22">
        <f>Balance!N55-'Own Money'!N55</f>
        <v>24426232.726658262</v>
      </c>
      <c r="O55" s="22">
        <f>Balance!O55-'Own Money'!O55</f>
        <v>24688211.475621372</v>
      </c>
    </row>
    <row r="56" spans="2:15" x14ac:dyDescent="0.25">
      <c r="B56" s="22">
        <f t="shared" si="0"/>
        <v>26338.370926998552</v>
      </c>
      <c r="C56" s="23">
        <v>47</v>
      </c>
      <c r="D56" s="22">
        <f>Balance!D56-'Own Money'!D56</f>
        <v>24978719.376961619</v>
      </c>
      <c r="E56" s="22">
        <f>Balance!E56-'Own Money'!E56</f>
        <v>25246195.648088694</v>
      </c>
      <c r="F56" s="22">
        <f>Balance!F56-'Own Money'!F56</f>
        <v>25516459.865515366</v>
      </c>
      <c r="G56" s="22">
        <f>Balance!G56-'Own Money'!G56</f>
        <v>25789538.483486786</v>
      </c>
      <c r="H56" s="22">
        <f>Balance!H56-'Own Money'!H56</f>
        <v>26065458.207266957</v>
      </c>
      <c r="I56" s="22">
        <f>Balance!I56-'Own Money'!I56</f>
        <v>26344245.995520614</v>
      </c>
      <c r="J56" s="22">
        <f>Balance!J56-'Own Money'!J56</f>
        <v>26625929.062717654</v>
      </c>
      <c r="K56" s="22">
        <f>Balance!K56-'Own Money'!K56</f>
        <v>26910534.881560467</v>
      </c>
      <c r="L56" s="22">
        <f>Balance!L56-'Own Money'!L56</f>
        <v>27198091.185434222</v>
      </c>
      <c r="M56" s="22">
        <f>Balance!M56-'Own Money'!M56</f>
        <v>27488625.970880426</v>
      </c>
      <c r="N56" s="22">
        <f>Balance!N56-'Own Money'!N56</f>
        <v>27782167.500093982</v>
      </c>
      <c r="O56" s="22">
        <f>Balance!O56-'Own Money'!O56</f>
        <v>28078744.303443909</v>
      </c>
    </row>
    <row r="57" spans="2:15" x14ac:dyDescent="0.25">
      <c r="B57" s="22">
        <f t="shared" si="0"/>
        <v>28708.824310428423</v>
      </c>
      <c r="C57" s="23">
        <v>48</v>
      </c>
      <c r="D57" s="22">
        <f>Balance!D57-'Own Money'!D57</f>
        <v>28406571.499069735</v>
      </c>
      <c r="E57" s="22">
        <f>Balance!E57-'Own Money'!E57</f>
        <v>28709350.726154894</v>
      </c>
      <c r="F57" s="22">
        <f>Balance!F57-'Own Money'!F57</f>
        <v>29015275.374720033</v>
      </c>
      <c r="G57" s="22">
        <f>Balance!G57-'Own Money'!G57</f>
        <v>29324375.29101827</v>
      </c>
      <c r="H57" s="22">
        <f>Balance!H57-'Own Money'!H57</f>
        <v>29636680.60450764</v>
      </c>
      <c r="I57" s="22">
        <f>Balance!I57-'Own Money'!I57</f>
        <v>29952221.73053835</v>
      </c>
      <c r="J57" s="22">
        <f>Balance!J57-'Own Money'!J57</f>
        <v>30271029.373065587</v>
      </c>
      <c r="K57" s="22">
        <f>Balance!K57-'Own Money'!K57</f>
        <v>30593134.52738801</v>
      </c>
      <c r="L57" s="22">
        <f>Balance!L57-'Own Money'!L57</f>
        <v>30918568.482912242</v>
      </c>
      <c r="M57" s="22">
        <f>Balance!M57-'Own Money'!M57</f>
        <v>31247362.825943597</v>
      </c>
      <c r="N57" s="22">
        <f>Balance!N57-'Own Money'!N57</f>
        <v>31579549.442503318</v>
      </c>
      <c r="O57" s="22">
        <f>Balance!O57-'Own Money'!O57</f>
        <v>31915160.521172486</v>
      </c>
    </row>
    <row r="58" spans="2:15" x14ac:dyDescent="0.25">
      <c r="B58" s="22">
        <f t="shared" si="0"/>
        <v>31292.618498366985</v>
      </c>
      <c r="C58" s="23">
        <v>49</v>
      </c>
      <c r="D58" s="22">
        <f>Balance!D58-'Own Money'!D58</f>
        <v>32285000.691549383</v>
      </c>
      <c r="E58" s="22">
        <f>Balance!E58-'Own Money'!E58</f>
        <v>32627607.751615662</v>
      </c>
      <c r="F58" s="22">
        <f>Balance!F58-'Own Money'!F58</f>
        <v>32973762.668310143</v>
      </c>
      <c r="G58" s="22">
        <f>Balance!G58-'Own Money'!G58</f>
        <v>33323499.106509741</v>
      </c>
      <c r="H58" s="22">
        <f>Balance!H58-'Own Money'!H58</f>
        <v>33676851.050530404</v>
      </c>
      <c r="I58" s="22">
        <f>Balance!I58-'Own Money'!I58</f>
        <v>34033852.807158217</v>
      </c>
      <c r="J58" s="22">
        <f>Balance!J58-'Own Money'!J58</f>
        <v>34394539.008709274</v>
      </c>
      <c r="K58" s="22">
        <f>Balance!K58-'Own Money'!K58</f>
        <v>34758944.61611852</v>
      </c>
      <c r="L58" s="22">
        <f>Balance!L58-'Own Money'!L58</f>
        <v>35127104.922057986</v>
      </c>
      <c r="M58" s="22">
        <f>Balance!M58-'Own Money'!M58</f>
        <v>35499055.554084554</v>
      </c>
      <c r="N58" s="22">
        <f>Balance!N58-'Own Money'!N58</f>
        <v>35874832.477817625</v>
      </c>
      <c r="O58" s="22">
        <f>Balance!O58-'Own Money'!O58</f>
        <v>36254472.000146903</v>
      </c>
    </row>
    <row r="59" spans="2:15" x14ac:dyDescent="0.25">
      <c r="B59" s="22">
        <f t="shared" si="0"/>
        <v>34108.954163220013</v>
      </c>
      <c r="C59" s="23">
        <v>50</v>
      </c>
      <c r="D59" s="22">
        <f>Balance!D59-'Own Money'!D59</f>
        <v>36671601.450259835</v>
      </c>
      <c r="E59" s="22">
        <f>Balance!E59-'Own Money'!E59</f>
        <v>37059130.172580734</v>
      </c>
      <c r="F59" s="22">
        <f>Balance!F59-'Own Money'!F59</f>
        <v>37450659.727507219</v>
      </c>
      <c r="G59" s="22">
        <f>Balance!G59-'Own Money'!G59</f>
        <v>37846228.078111432</v>
      </c>
      <c r="H59" s="22">
        <f>Balance!H59-'Own Money'!H59</f>
        <v>38245873.547689281</v>
      </c>
      <c r="I59" s="22">
        <f>Balance!I59-'Own Money'!I59</f>
        <v>38649634.823178463</v>
      </c>
      <c r="J59" s="22">
        <f>Balance!J59-'Own Money'!J59</f>
        <v>39057550.958609037</v>
      </c>
      <c r="K59" s="22">
        <f>Balance!K59-'Own Money'!K59</f>
        <v>39469661.37858665</v>
      </c>
      <c r="L59" s="22">
        <f>Balance!L59-'Own Money'!L59</f>
        <v>39886005.881808892</v>
      </c>
      <c r="M59" s="22">
        <f>Balance!M59-'Own Money'!M59</f>
        <v>40306624.644614927</v>
      </c>
      <c r="N59" s="22">
        <f>Balance!N59-'Own Money'!N59</f>
        <v>40731558.224568903</v>
      </c>
      <c r="O59" s="22">
        <f>Balance!O59-'Own Money'!O59</f>
        <v>41160847.56407728</v>
      </c>
    </row>
    <row r="60" spans="2:15" x14ac:dyDescent="0.25">
      <c r="B60" s="22">
        <f t="shared" si="0"/>
        <v>37178.760037909815</v>
      </c>
      <c r="C60" s="23">
        <v>51</v>
      </c>
      <c r="D60" s="22">
        <f>Balance!D60-'Own Money'!D60</f>
        <v>41631196.882830746</v>
      </c>
      <c r="E60" s="22">
        <f>Balance!E60-'Own Money'!E60</f>
        <v>42069380.660231031</v>
      </c>
      <c r="F60" s="22">
        <f>Balance!F60-'Own Money'!F60</f>
        <v>42512075.054317914</v>
      </c>
      <c r="G60" s="22">
        <f>Balance!G60-'Own Money'!G60</f>
        <v>42959322.865399159</v>
      </c>
      <c r="H60" s="22">
        <f>Balance!H60-'Own Money'!H60</f>
        <v>43411167.299905755</v>
      </c>
      <c r="I60" s="22">
        <f>Balance!I60-'Own Money'!I60</f>
        <v>43867651.9742456</v>
      </c>
      <c r="J60" s="22">
        <f>Balance!J60-'Own Money'!J60</f>
        <v>44328820.918693624</v>
      </c>
      <c r="K60" s="22">
        <f>Balance!K60-'Own Money'!K60</f>
        <v>44794718.581318952</v>
      </c>
      <c r="L60" s="22">
        <f>Balance!L60-'Own Money'!L60</f>
        <v>45265389.831949189</v>
      </c>
      <c r="M60" s="22">
        <f>Balance!M60-'Own Money'!M60</f>
        <v>45740879.966172494</v>
      </c>
      <c r="N60" s="22">
        <f>Balance!N60-'Own Money'!N60</f>
        <v>46221234.709377438</v>
      </c>
      <c r="O60" s="22">
        <f>Balance!O60-'Own Money'!O60</f>
        <v>46706500.220831364</v>
      </c>
    </row>
    <row r="61" spans="2:15" x14ac:dyDescent="0.25">
      <c r="B61" s="22">
        <f t="shared" si="0"/>
        <v>40524.848441321701</v>
      </c>
      <c r="C61" s="23">
        <v>52</v>
      </c>
      <c r="D61" s="22">
        <f>Balance!D61-'Own Money'!D61</f>
        <v>47236734.696578667</v>
      </c>
      <c r="E61" s="22">
        <f>Balance!E61-'Own Money'!E61</f>
        <v>47732025.780423932</v>
      </c>
      <c r="F61" s="22">
        <f>Balance!F61-'Own Money'!F61</f>
        <v>48232401.110701725</v>
      </c>
      <c r="G61" s="22">
        <f>Balance!G61-'Own Money'!G61</f>
        <v>48737908.930773653</v>
      </c>
      <c r="H61" s="22">
        <f>Balance!H61-'Own Money'!H61</f>
        <v>49248597.941772632</v>
      </c>
      <c r="I61" s="22">
        <f>Balance!I61-'Own Money'!I61</f>
        <v>49764517.306946501</v>
      </c>
      <c r="J61" s="22">
        <f>Balance!J61-'Own Money'!J61</f>
        <v>50285716.656043023</v>
      </c>
      <c r="K61" s="22">
        <f>Balance!K61-'Own Money'!K61</f>
        <v>50812246.08973632</v>
      </c>
      <c r="L61" s="22">
        <f>Balance!L61-'Own Money'!L61</f>
        <v>51344156.184095465</v>
      </c>
      <c r="M61" s="22">
        <f>Balance!M61-'Own Money'!M61</f>
        <v>51881497.995095357</v>
      </c>
      <c r="N61" s="22">
        <f>Balance!N61-'Own Money'!N61</f>
        <v>52424323.063170493</v>
      </c>
      <c r="O61" s="22">
        <f>Balance!O61-'Own Money'!O61</f>
        <v>52972683.417811856</v>
      </c>
    </row>
    <row r="62" spans="2:15" x14ac:dyDescent="0.25">
      <c r="B62" s="22">
        <f t="shared" si="0"/>
        <v>44172.084801040655</v>
      </c>
      <c r="C62" s="23">
        <v>53</v>
      </c>
      <c r="D62" s="22">
        <f>Balance!D62-'Own Money'!D62</f>
        <v>53570293.27487915</v>
      </c>
      <c r="E62" s="22">
        <f>Balance!E62-'Own Money'!E62</f>
        <v>54129951.814726926</v>
      </c>
      <c r="F62" s="22">
        <f>Balance!F62-'Own Money'!F62</f>
        <v>54695339.97833956</v>
      </c>
      <c r="G62" s="22">
        <f>Balance!G62-'Own Money'!G62</f>
        <v>55266512.13293054</v>
      </c>
      <c r="H62" s="22">
        <f>Balance!H62-'Own Money'!H62</f>
        <v>55843523.161592603</v>
      </c>
      <c r="I62" s="22">
        <f>Balance!I62-'Own Money'!I62</f>
        <v>56426428.468192779</v>
      </c>
      <c r="J62" s="22">
        <f>Balance!J62-'Own Money'!J62</f>
        <v>57015283.982313916</v>
      </c>
      <c r="K62" s="22">
        <f>Balance!K62-'Own Money'!K62</f>
        <v>57610146.164243102</v>
      </c>
      <c r="L62" s="22">
        <f>Balance!L62-'Own Money'!L62</f>
        <v>58211072.010007396</v>
      </c>
      <c r="M62" s="22">
        <f>Balance!M62-'Own Money'!M62</f>
        <v>58818119.056457348</v>
      </c>
      <c r="N62" s="22">
        <f>Balance!N62-'Own Money'!N62</f>
        <v>59431345.386398785</v>
      </c>
      <c r="O62" s="22">
        <f>Balance!O62-'Own Money'!O62</f>
        <v>60050809.633773237</v>
      </c>
    </row>
    <row r="63" spans="2:15" x14ac:dyDescent="0.25">
      <c r="B63" s="22">
        <f t="shared" si="0"/>
        <v>48147.572433134315</v>
      </c>
      <c r="C63" s="23">
        <v>54</v>
      </c>
      <c r="D63" s="22">
        <f>Balance!D63-'Own Money'!D63</f>
        <v>60724211.283899657</v>
      </c>
      <c r="E63" s="22">
        <f>Balance!E63-'Own Money'!E63</f>
        <v>61356405.301804952</v>
      </c>
      <c r="F63" s="22">
        <f>Balance!F63-'Own Money'!F63</f>
        <v>61995054.940185741</v>
      </c>
      <c r="G63" s="22">
        <f>Balance!G63-'Own Money'!G63</f>
        <v>62640221.455087997</v>
      </c>
      <c r="H63" s="22">
        <f>Balance!H63-'Own Money'!H63</f>
        <v>63291966.683803603</v>
      </c>
      <c r="I63" s="22">
        <f>Balance!I63-'Own Money'!I63</f>
        <v>63950353.050385728</v>
      </c>
      <c r="J63" s="22">
        <f>Balance!J63-'Own Money'!J63</f>
        <v>64615443.571216412</v>
      </c>
      <c r="K63" s="22">
        <f>Balance!K63-'Own Money'!K63</f>
        <v>65287301.86062713</v>
      </c>
      <c r="L63" s="22">
        <f>Balance!L63-'Own Money'!L63</f>
        <v>65965992.136572577</v>
      </c>
      <c r="M63" s="22">
        <f>Balance!M63-'Own Money'!M63</f>
        <v>66651579.226358302</v>
      </c>
      <c r="N63" s="22">
        <f>Balance!N63-'Own Money'!N63</f>
        <v>67344128.572422743</v>
      </c>
      <c r="O63" s="22">
        <f>Balance!O63-'Own Money'!O63</f>
        <v>68043706.238174096</v>
      </c>
    </row>
    <row r="64" spans="2:15" x14ac:dyDescent="0.25">
      <c r="B64" s="22">
        <f t="shared" si="0"/>
        <v>52480.853952116406</v>
      </c>
      <c r="C64" s="23">
        <v>55</v>
      </c>
      <c r="D64" s="22">
        <f>Balance!D64-'Own Money'!D64</f>
        <v>68802355.885445714</v>
      </c>
      <c r="E64" s="22">
        <f>Balance!E64-'Own Money'!E64</f>
        <v>69516273.519570217</v>
      </c>
      <c r="F64" s="22">
        <f>Balance!F64-'Own Money'!F64</f>
        <v>70237463.350253478</v>
      </c>
      <c r="G64" s="22">
        <f>Balance!G64-'Own Money'!G64</f>
        <v>70965994.381862774</v>
      </c>
      <c r="H64" s="22">
        <f>Balance!H64-'Own Money'!H64</f>
        <v>71701936.273533627</v>
      </c>
      <c r="I64" s="22">
        <f>Balance!I64-'Own Money'!I64</f>
        <v>72445359.345382601</v>
      </c>
      <c r="J64" s="22">
        <f>Balance!J64-'Own Money'!J64</f>
        <v>73196334.584779337</v>
      </c>
      <c r="K64" s="22">
        <f>Balance!K64-'Own Money'!K64</f>
        <v>73954933.652677894</v>
      </c>
      <c r="L64" s="22">
        <f>Balance!L64-'Own Money'!L64</f>
        <v>74721228.890008271</v>
      </c>
      <c r="M64" s="22">
        <f>Balance!M64-'Own Money'!M64</f>
        <v>75495293.324128628</v>
      </c>
      <c r="N64" s="22">
        <f>Balance!N64-'Own Money'!N64</f>
        <v>76277200.675338551</v>
      </c>
      <c r="O64" s="22">
        <f>Balance!O64-'Own Money'!O64</f>
        <v>77067025.363454327</v>
      </c>
    </row>
    <row r="65" spans="2:15" x14ac:dyDescent="0.25">
      <c r="B65" s="22">
        <f t="shared" si="0"/>
        <v>57204.130807806883</v>
      </c>
      <c r="C65" s="23">
        <v>56</v>
      </c>
      <c r="D65" s="22">
        <f>Balance!D65-'Own Money'!D65</f>
        <v>77921546.463450298</v>
      </c>
      <c r="E65" s="22">
        <f>Balance!E65-'Own Money'!E65</f>
        <v>78727521.977806687</v>
      </c>
      <c r="F65" s="22">
        <f>Balance!F65-'Own Money'!F65</f>
        <v>79541688.025081411</v>
      </c>
      <c r="G65" s="22">
        <f>Balance!G65-'Own Money'!G65</f>
        <v>80364122.323545322</v>
      </c>
      <c r="H65" s="22">
        <f>Balance!H65-'Own Money'!H65</f>
        <v>81194903.328921884</v>
      </c>
      <c r="I65" s="22">
        <f>Balance!I65-'Own Money'!I65</f>
        <v>82034110.2413847</v>
      </c>
      <c r="J65" s="22">
        <f>Balance!J65-'Own Money'!J65</f>
        <v>82881823.012621388</v>
      </c>
      <c r="K65" s="22">
        <f>Balance!K65-'Own Money'!K65</f>
        <v>83738122.35296458</v>
      </c>
      <c r="L65" s="22">
        <f>Balance!L65-'Own Money'!L65</f>
        <v>84603089.738590524</v>
      </c>
      <c r="M65" s="22">
        <f>Balance!M65-'Own Money'!M65</f>
        <v>85476807.418786094</v>
      </c>
      <c r="N65" s="22">
        <f>Balance!N65-'Own Money'!N65</f>
        <v>86359358.42328456</v>
      </c>
      <c r="O65" s="22">
        <f>Balance!O65-'Own Money'!O65</f>
        <v>87250826.569671154</v>
      </c>
    </row>
    <row r="66" spans="2:15" x14ac:dyDescent="0.25">
      <c r="B66" s="22">
        <f t="shared" si="0"/>
        <v>62352.502580509507</v>
      </c>
      <c r="C66" s="23">
        <v>57</v>
      </c>
      <c r="D66" s="22">
        <f>Balance!D66-'Own Money'!D66</f>
        <v>88213152.825273052</v>
      </c>
      <c r="E66" s="22">
        <f>Balance!E66-'Own Money'!E66</f>
        <v>89122808.064261511</v>
      </c>
      <c r="F66" s="22">
        <f>Balance!F66-'Own Money'!F66</f>
        <v>90041686.483440518</v>
      </c>
      <c r="G66" s="22">
        <f>Balance!G66-'Own Money'!G66</f>
        <v>90969875.599657118</v>
      </c>
      <c r="H66" s="22">
        <f>Balance!H66-'Own Money'!H66</f>
        <v>91907463.760187566</v>
      </c>
      <c r="I66" s="22">
        <f>Balance!I66-'Own Money'!I66</f>
        <v>92854540.150617152</v>
      </c>
      <c r="J66" s="22">
        <f>Balance!J66-'Own Money'!J66</f>
        <v>93811194.802794695</v>
      </c>
      <c r="K66" s="22">
        <f>Balance!K66-'Own Money'!K66</f>
        <v>94777518.602862597</v>
      </c>
      <c r="L66" s="22">
        <f>Balance!L66-'Own Money'!L66</f>
        <v>95753603.299363032</v>
      </c>
      <c r="M66" s="22">
        <f>Balance!M66-'Own Money'!M66</f>
        <v>96739541.511421114</v>
      </c>
      <c r="N66" s="22">
        <f>Balance!N66-'Own Money'!N66</f>
        <v>97735426.737005651</v>
      </c>
      <c r="O66" s="22">
        <f>Balance!O66-'Own Money'!O66</f>
        <v>98741353.361268312</v>
      </c>
    </row>
    <row r="67" spans="2:15" x14ac:dyDescent="0.25">
      <c r="B67" s="22">
        <f t="shared" si="0"/>
        <v>67964.227812755373</v>
      </c>
      <c r="C67" s="23">
        <v>58</v>
      </c>
      <c r="D67" s="22">
        <f>Balance!D67-'Own Money'!D67</f>
        <v>99824889.141273409</v>
      </c>
      <c r="E67" s="22">
        <f>Balance!E67-'Own Money'!E67</f>
        <v>100851292.31151158</v>
      </c>
      <c r="F67" s="22">
        <f>Balance!F67-'Own Money'!F67</f>
        <v>101888079.70738421</v>
      </c>
      <c r="G67" s="22">
        <f>Balance!G67-'Own Money'!G67</f>
        <v>102935349.86265814</v>
      </c>
      <c r="H67" s="22">
        <f>Balance!H67-'Own Money'!H67</f>
        <v>103993202.24606672</v>
      </c>
      <c r="I67" s="22">
        <f>Balance!I67-'Own Money'!I67</f>
        <v>105061737.27018148</v>
      </c>
      <c r="J67" s="22">
        <f>Balance!J67-'Own Money'!J67</f>
        <v>106141056.30036809</v>
      </c>
      <c r="K67" s="22">
        <f>Balance!K67-'Own Money'!K67</f>
        <v>107231261.66382717</v>
      </c>
      <c r="L67" s="22">
        <f>Balance!L67-'Own Money'!L67</f>
        <v>108332456.65872096</v>
      </c>
      <c r="M67" s="22">
        <f>Balance!M67-'Own Money'!M67</f>
        <v>109444745.56338656</v>
      </c>
      <c r="N67" s="22">
        <f>Balance!N67-'Own Money'!N67</f>
        <v>110568233.64563665</v>
      </c>
      <c r="O67" s="22">
        <f>Balance!O67-'Own Money'!O67</f>
        <v>111703027.17214836</v>
      </c>
    </row>
    <row r="68" spans="2:15" x14ac:dyDescent="0.25">
      <c r="B68" s="22">
        <f t="shared" si="0"/>
        <v>74081.008315903367</v>
      </c>
      <c r="C68" s="23">
        <v>59</v>
      </c>
      <c r="D68" s="22">
        <f>Balance!D68-'Own Money'!D68</f>
        <v>112922827.46712086</v>
      </c>
      <c r="E68" s="22">
        <f>Balance!E68-'Own Money'!E68</f>
        <v>114080671.35759012</v>
      </c>
      <c r="F68" s="22">
        <f>Balance!F68-'Own Money'!F68</f>
        <v>115250204.72833492</v>
      </c>
      <c r="G68" s="22">
        <f>Balance!G68-'Own Money'!G68</f>
        <v>116431538.49841309</v>
      </c>
      <c r="H68" s="22">
        <f>Balance!H68-'Own Money'!H68</f>
        <v>117624784.63937047</v>
      </c>
      <c r="I68" s="22">
        <f>Balance!I68-'Own Money'!I68</f>
        <v>118830056.18522768</v>
      </c>
      <c r="J68" s="22">
        <f>Balance!J68-'Own Money'!J68</f>
        <v>120047467.24256176</v>
      </c>
      <c r="K68" s="22">
        <f>Balance!K68-'Own Money'!K68</f>
        <v>121277133.00068344</v>
      </c>
      <c r="L68" s="22">
        <f>Balance!L68-'Own Money'!L68</f>
        <v>122519169.74191099</v>
      </c>
      <c r="M68" s="22">
        <f>Balance!M68-'Own Money'!M68</f>
        <v>123773694.8519415</v>
      </c>
      <c r="N68" s="22">
        <f>Balance!N68-'Own Money'!N68</f>
        <v>125040826.8303206</v>
      </c>
      <c r="O68" s="22">
        <f>Balance!O68-'Own Money'!O68</f>
        <v>126320685.30101161</v>
      </c>
    </row>
    <row r="69" spans="2:15" x14ac:dyDescent="0.25">
      <c r="B69" s="22">
        <f t="shared" si="0"/>
        <v>80748.299064334671</v>
      </c>
      <c r="C69" s="23">
        <v>60</v>
      </c>
      <c r="D69" s="22">
        <f>Balance!D69-'Own Money'!D69</f>
        <v>127693657.58667056</v>
      </c>
      <c r="E69" s="22">
        <f>Balance!E69-'Own Money'!E69</f>
        <v>128999459.59438089</v>
      </c>
      <c r="F69" s="22">
        <f>Balance!F69-'Own Money'!F69</f>
        <v>130318418.29084557</v>
      </c>
      <c r="G69" s="22">
        <f>Balance!G69-'Own Money'!G69</f>
        <v>131650658.51715991</v>
      </c>
      <c r="H69" s="22">
        <f>Balance!H69-'Own Money'!H69</f>
        <v>132996306.29901052</v>
      </c>
      <c r="I69" s="22">
        <f>Balance!I69-'Own Money'!I69</f>
        <v>134355488.85791561</v>
      </c>
      <c r="J69" s="22">
        <f>Balance!J69-'Own Money'!J69</f>
        <v>135728334.62257209</v>
      </c>
      <c r="K69" s="22">
        <f>Balance!K69-'Own Money'!K69</f>
        <v>137114973.24031019</v>
      </c>
      <c r="L69" s="22">
        <f>Balance!L69-'Own Money'!L69</f>
        <v>138515535.58865672</v>
      </c>
      <c r="M69" s="22">
        <f>Balance!M69-'Own Money'!M69</f>
        <v>139930153.78700835</v>
      </c>
      <c r="N69" s="22">
        <f>Balance!N69-'Own Money'!N69</f>
        <v>141358961.20841524</v>
      </c>
      <c r="O69" s="22">
        <f>Balance!O69-'Own Money'!O69</f>
        <v>142802092.49147692</v>
      </c>
    </row>
    <row r="70" spans="2:15" x14ac:dyDescent="0.25">
      <c r="B70" s="22">
        <f t="shared" si="0"/>
        <v>88015.645980124798</v>
      </c>
      <c r="C70" s="23">
        <v>61</v>
      </c>
      <c r="D70" s="22">
        <f>Balance!D70-'Own Money'!D70</f>
        <v>144347223.15668082</v>
      </c>
      <c r="E70" s="22">
        <f>Balance!E70-'Own Money'!E70</f>
        <v>145819549.77223575</v>
      </c>
      <c r="F70" s="22">
        <f>Balance!F70-'Own Money'!F70</f>
        <v>147306682.15241745</v>
      </c>
      <c r="G70" s="22">
        <f>Balance!G70-'Own Money'!G70</f>
        <v>148808760.78606069</v>
      </c>
      <c r="H70" s="22">
        <f>Balance!H70-'Own Money'!H70</f>
        <v>150325927.49506977</v>
      </c>
      <c r="I70" s="22">
        <f>Balance!I70-'Own Money'!I70</f>
        <v>151858325.44706759</v>
      </c>
      <c r="J70" s="22">
        <f>Balance!J70-'Own Money'!J70</f>
        <v>153406099.168165</v>
      </c>
      <c r="K70" s="22">
        <f>Balance!K70-'Own Money'!K70</f>
        <v>154969394.55585119</v>
      </c>
      <c r="L70" s="22">
        <f>Balance!L70-'Own Money'!L70</f>
        <v>156548358.89200646</v>
      </c>
      <c r="M70" s="22">
        <f>Balance!M70-'Own Money'!M70</f>
        <v>158143140.85603827</v>
      </c>
      <c r="N70" s="22">
        <f>Balance!N70-'Own Money'!N70</f>
        <v>159753890.53814232</v>
      </c>
      <c r="O70" s="22">
        <f>Balance!O70-'Own Money'!O70</f>
        <v>161380759.45268902</v>
      </c>
    </row>
    <row r="71" spans="2:15" x14ac:dyDescent="0.25">
      <c r="B71" s="22">
        <f t="shared" si="0"/>
        <v>95937.054118336033</v>
      </c>
      <c r="C71" s="23">
        <v>62</v>
      </c>
      <c r="D71" s="22">
        <f>Balance!D71-'Own Money'!D71</f>
        <v>163119367.77045718</v>
      </c>
      <c r="E71" s="22">
        <f>Balance!E71-'Own Money'!E71</f>
        <v>164779086.4998208</v>
      </c>
      <c r="F71" s="22">
        <f>Balance!F71-'Own Money'!F71</f>
        <v>166455464.28337827</v>
      </c>
      <c r="G71" s="22">
        <f>Balance!G71-'Own Money'!G71</f>
        <v>168148659.19544533</v>
      </c>
      <c r="H71" s="22">
        <f>Balance!H71-'Own Money'!H71</f>
        <v>169858830.81027219</v>
      </c>
      <c r="I71" s="22">
        <f>Balance!I71-'Own Money'!I71</f>
        <v>171586140.21627602</v>
      </c>
      <c r="J71" s="22">
        <f>Balance!J71-'Own Money'!J71</f>
        <v>173330750.03040865</v>
      </c>
      <c r="K71" s="22">
        <f>Balance!K71-'Own Money'!K71</f>
        <v>175092824.41266051</v>
      </c>
      <c r="L71" s="22">
        <f>Balance!L71-'Own Money'!L71</f>
        <v>176872529.08070219</v>
      </c>
      <c r="M71" s="22">
        <f>Balance!M71-'Own Money'!M71</f>
        <v>178670031.32466489</v>
      </c>
      <c r="N71" s="22">
        <f>Balance!N71-'Own Money'!N71</f>
        <v>180485500.02206129</v>
      </c>
      <c r="O71" s="22">
        <f>Balance!O71-'Own Money'!O71</f>
        <v>182319105.65284777</v>
      </c>
    </row>
    <row r="72" spans="2:15" x14ac:dyDescent="0.25">
      <c r="B72" s="22">
        <f t="shared" si="0"/>
        <v>104571.38898898628</v>
      </c>
      <c r="C72" s="23">
        <v>63</v>
      </c>
      <c r="D72" s="22">
        <f>Balance!D72-'Own Money'!D72</f>
        <v>184275128.63303444</v>
      </c>
      <c r="E72" s="22">
        <f>Balance!E72-'Own Money'!E72</f>
        <v>186145690.69265854</v>
      </c>
      <c r="F72" s="22">
        <f>Balance!F72-'Own Money'!F72</f>
        <v>188034994.38459474</v>
      </c>
      <c r="G72" s="22">
        <f>Balance!G72-'Own Money'!G72</f>
        <v>189943217.54431123</v>
      </c>
      <c r="H72" s="22">
        <f>Balance!H72-'Own Money'!H72</f>
        <v>191870539.69472027</v>
      </c>
      <c r="I72" s="22">
        <f>Balance!I72-'Own Money'!I72</f>
        <v>193817142.06218976</v>
      </c>
      <c r="J72" s="22">
        <f>Balance!J72-'Own Money'!J72</f>
        <v>195783207.59270716</v>
      </c>
      <c r="K72" s="22">
        <f>Balance!K72-'Own Money'!K72</f>
        <v>197768920.96819645</v>
      </c>
      <c r="L72" s="22">
        <f>Balance!L72-'Own Money'!L72</f>
        <v>199774468.62299016</v>
      </c>
      <c r="M72" s="22">
        <f>Balance!M72-'Own Money'!M72</f>
        <v>201800038.76045763</v>
      </c>
      <c r="N72" s="22">
        <f>Balance!N72-'Own Money'!N72</f>
        <v>203845821.36979106</v>
      </c>
      <c r="O72" s="22">
        <f>Balance!O72-'Own Money'!O72</f>
        <v>205912008.24295062</v>
      </c>
    </row>
    <row r="73" spans="2:15" x14ac:dyDescent="0.25">
      <c r="B73" s="22">
        <f t="shared" si="0"/>
        <v>113982.81399799505</v>
      </c>
      <c r="C73" s="23">
        <v>64</v>
      </c>
      <c r="D73" s="22">
        <f>Balance!D73-'Own Money'!D73</f>
        <v>208112320.10883182</v>
      </c>
      <c r="E73" s="22">
        <f>Balance!E73-'Own Money'!E73</f>
        <v>210220077.63579407</v>
      </c>
      <c r="F73" s="22">
        <f>Balance!F73-'Own Money'!F73</f>
        <v>212348916.7968061</v>
      </c>
      <c r="G73" s="22">
        <f>Balance!G73-'Own Money'!G73</f>
        <v>214499037.6311281</v>
      </c>
      <c r="H73" s="22">
        <f>Balance!H73-'Own Money'!H73</f>
        <v>216670642.07615146</v>
      </c>
      <c r="I73" s="22">
        <f>Balance!I73-'Own Money'!I73</f>
        <v>218863933.98540962</v>
      </c>
      <c r="J73" s="22">
        <f>Balance!J73-'Own Money'!J73</f>
        <v>221079119.1467599</v>
      </c>
      <c r="K73" s="22">
        <f>Balance!K73-'Own Money'!K73</f>
        <v>223316405.30073816</v>
      </c>
      <c r="L73" s="22">
        <f>Balance!L73-'Own Money'!L73</f>
        <v>225576002.15908706</v>
      </c>
      <c r="M73" s="22">
        <f>Balance!M73-'Own Money'!M73</f>
        <v>227858121.42346057</v>
      </c>
      <c r="N73" s="22">
        <f>Balance!N73-'Own Money'!N73</f>
        <v>230162976.80430591</v>
      </c>
      <c r="O73" s="22">
        <f>Balance!O73-'Own Money'!O73</f>
        <v>232490784.03992432</v>
      </c>
    </row>
    <row r="74" spans="2:15" x14ac:dyDescent="0.25">
      <c r="B74" s="22">
        <f t="shared" si="0"/>
        <v>124241.26725781462</v>
      </c>
      <c r="C74" s="23">
        <v>65</v>
      </c>
      <c r="D74" s="22">
        <f>Balance!D74-'Own Money'!D74</f>
        <v>234965554.52330995</v>
      </c>
      <c r="E74" s="22">
        <f>Balance!E74-'Own Money'!E74</f>
        <v>237340116.49550736</v>
      </c>
      <c r="F74" s="22">
        <f>Balance!F74-'Own Money'!F74</f>
        <v>239738389.09422824</v>
      </c>
      <c r="G74" s="22">
        <f>Balance!G74-'Own Money'!G74</f>
        <v>242160597.30469799</v>
      </c>
      <c r="H74" s="22">
        <f>Balance!H74-'Own Money'!H74</f>
        <v>244606968.24698028</v>
      </c>
      <c r="I74" s="22">
        <f>Balance!I74-'Own Money'!I74</f>
        <v>247077731.19623399</v>
      </c>
      <c r="J74" s="22">
        <f>Balance!J74-'Own Money'!J74</f>
        <v>249573117.60316256</v>
      </c>
      <c r="K74" s="22">
        <f>Balance!K74-'Own Money'!K74</f>
        <v>252093361.11465719</v>
      </c>
      <c r="L74" s="22">
        <f>Balance!L74-'Own Money'!L74</f>
        <v>254638697.59463608</v>
      </c>
      <c r="M74" s="22">
        <f>Balance!M74-'Own Money'!M74</f>
        <v>257209365.14508128</v>
      </c>
      <c r="N74" s="22">
        <f>Balance!N74-'Own Money'!N74</f>
        <v>259805604.12727523</v>
      </c>
      <c r="O74" s="22">
        <f>Balance!O74-'Own Money'!O74</f>
        <v>262427657.18323883</v>
      </c>
    </row>
    <row r="75" spans="2:15" x14ac:dyDescent="0.25">
      <c r="B75" s="22">
        <f t="shared" si="0"/>
        <v>135422.98131101794</v>
      </c>
      <c r="C75" s="23">
        <v>66</v>
      </c>
      <c r="D75" s="22">
        <f>Balance!D75-'Own Money'!D75</f>
        <v>265210753.33965322</v>
      </c>
      <c r="E75" s="22">
        <f>Balance!E75-'Own Money'!E75</f>
        <v>267885384.90929401</v>
      </c>
      <c r="F75" s="22">
        <f>Balance!F75-'Own Money'!F75</f>
        <v>270586680.50470364</v>
      </c>
      <c r="G75" s="22">
        <f>Balance!G75-'Own Money'!G75</f>
        <v>273314893.13530147</v>
      </c>
      <c r="H75" s="22">
        <f>Balance!H75-'Own Money'!H75</f>
        <v>276070278.2112608</v>
      </c>
      <c r="I75" s="22">
        <f>Balance!I75-'Own Money'!I75</f>
        <v>278853093.56628919</v>
      </c>
      <c r="J75" s="22">
        <f>Balance!J75-'Own Money'!J75</f>
        <v>281663599.48062485</v>
      </c>
      <c r="K75" s="22">
        <f>Balance!K75-'Own Money'!K75</f>
        <v>284502058.70425135</v>
      </c>
      <c r="L75" s="22">
        <f>Balance!L75-'Own Money'!L75</f>
        <v>287368736.48033231</v>
      </c>
      <c r="M75" s="22">
        <f>Balance!M75-'Own Money'!M75</f>
        <v>290263900.56886894</v>
      </c>
      <c r="N75" s="22">
        <f>Balance!N75-'Own Money'!N75</f>
        <v>293187821.27058154</v>
      </c>
      <c r="O75" s="22">
        <f>Balance!O75-'Own Money'!O75</f>
        <v>296140771.4510181</v>
      </c>
    </row>
    <row r="76" spans="2:15" x14ac:dyDescent="0.25">
      <c r="B76" s="22">
        <f t="shared" ref="B76:B109" si="1">IF($B$6="YES",B75*(1+$B$5),B75)</f>
        <v>147611.04962900956</v>
      </c>
      <c r="C76" s="23">
        <v>67</v>
      </c>
      <c r="D76" s="22">
        <f>Balance!D76-'Own Money'!D76</f>
        <v>299270208.26457679</v>
      </c>
      <c r="E76" s="22">
        <f>Balance!E76-'Own Money'!E76</f>
        <v>302282278.7778244</v>
      </c>
      <c r="F76" s="22">
        <f>Balance!F76-'Own Money'!F76</f>
        <v>305324330.85516131</v>
      </c>
      <c r="G76" s="22">
        <f>Balance!G76-'Own Money'!G76</f>
        <v>308396648.98544109</v>
      </c>
      <c r="H76" s="22">
        <f>Balance!H76-'Own Money'!H76</f>
        <v>311499520.35697299</v>
      </c>
      <c r="I76" s="22">
        <f>Balance!I76-'Own Money'!I76</f>
        <v>314633234.88313681</v>
      </c>
      <c r="J76" s="22">
        <f>Balance!J76-'Own Money'!J76</f>
        <v>317798085.22824031</v>
      </c>
      <c r="K76" s="22">
        <f>Balance!K76-'Own Money'!K76</f>
        <v>320994366.83362222</v>
      </c>
      <c r="L76" s="22">
        <f>Balance!L76-'Own Money'!L76</f>
        <v>324222377.94400299</v>
      </c>
      <c r="M76" s="22">
        <f>Balance!M76-'Own Money'!M76</f>
        <v>327482419.63408554</v>
      </c>
      <c r="N76" s="22">
        <f>Balance!N76-'Own Money'!N76</f>
        <v>330774795.83540809</v>
      </c>
      <c r="O76" s="22">
        <f>Balance!O76-'Own Money'!O76</f>
        <v>334099813.36345255</v>
      </c>
    </row>
    <row r="77" spans="2:15" x14ac:dyDescent="0.25">
      <c r="B77" s="22">
        <f t="shared" si="1"/>
        <v>160896.04409562043</v>
      </c>
      <c r="C77" s="23">
        <v>68</v>
      </c>
      <c r="D77" s="22">
        <f>Balance!D77-'Own Money'!D77</f>
        <v>337618259.04766655</v>
      </c>
      <c r="E77" s="22">
        <f>Balance!E77-'Own Money'!E77</f>
        <v>341009744.66172618</v>
      </c>
      <c r="F77" s="22">
        <f>Balance!F77-'Own Money'!F77</f>
        <v>344434938.0897646</v>
      </c>
      <c r="G77" s="22">
        <f>Balance!G77-'Own Money'!G77</f>
        <v>347894159.178249</v>
      </c>
      <c r="H77" s="22">
        <f>Balance!H77-'Own Money'!H77</f>
        <v>351387730.80860341</v>
      </c>
      <c r="I77" s="22">
        <f>Balance!I77-'Own Money'!I77</f>
        <v>354915978.92600673</v>
      </c>
      <c r="J77" s="22">
        <f>Balance!J77-'Own Money'!J77</f>
        <v>358479232.5684644</v>
      </c>
      <c r="K77" s="22">
        <f>Balance!K77-'Own Money'!K77</f>
        <v>362077823.89615512</v>
      </c>
      <c r="L77" s="22">
        <f>Balance!L77-'Own Money'!L77</f>
        <v>365712088.22105694</v>
      </c>
      <c r="M77" s="22">
        <f>Balance!M77-'Own Money'!M77</f>
        <v>369382364.03685373</v>
      </c>
      <c r="N77" s="22">
        <f>Balance!N77-'Own Money'!N77</f>
        <v>373088993.04912579</v>
      </c>
      <c r="O77" s="22">
        <f>Balance!O77-'Own Money'!O77</f>
        <v>376832320.20582706</v>
      </c>
    </row>
    <row r="78" spans="2:15" x14ac:dyDescent="0.25">
      <c r="B78" s="22">
        <f t="shared" si="1"/>
        <v>175376.68806422627</v>
      </c>
      <c r="C78" s="23">
        <v>69</v>
      </c>
      <c r="D78" s="22">
        <f>Balance!D78-'Own Money'!D78</f>
        <v>380787662.81994748</v>
      </c>
      <c r="E78" s="22">
        <f>Balance!E78-'Own Money'!E78</f>
        <v>384605710.34444654</v>
      </c>
      <c r="F78" s="22">
        <f>Balance!F78-'Own Money'!F78</f>
        <v>388461650.64439857</v>
      </c>
      <c r="G78" s="22">
        <f>Balance!G78-'Own Money'!G78</f>
        <v>392355843.27650356</v>
      </c>
      <c r="H78" s="22">
        <f>Balance!H78-'Own Money'!H78</f>
        <v>396288651.20922059</v>
      </c>
      <c r="I78" s="22">
        <f>Balance!I78-'Own Money'!I78</f>
        <v>400260440.85514122</v>
      </c>
      <c r="J78" s="22">
        <f>Balance!J78-'Own Money'!J78</f>
        <v>404271582.10367024</v>
      </c>
      <c r="K78" s="22">
        <f>Balance!K78-'Own Money'!K78</f>
        <v>408322448.3540166</v>
      </c>
      <c r="L78" s="22">
        <f>Balance!L78-'Own Money'!L78</f>
        <v>412413416.54849678</v>
      </c>
      <c r="M78" s="22">
        <f>Balance!M78-'Own Money'!M78</f>
        <v>416544867.20615494</v>
      </c>
      <c r="N78" s="22">
        <f>Balance!N78-'Own Money'!N78</f>
        <v>420717184.45670164</v>
      </c>
      <c r="O78" s="22">
        <f>Balance!O78-'Own Money'!O78</f>
        <v>424930756.07477474</v>
      </c>
    </row>
    <row r="79" spans="2:15" x14ac:dyDescent="0.25">
      <c r="B79" s="22">
        <f t="shared" si="1"/>
        <v>191160.58999000664</v>
      </c>
      <c r="C79" s="23">
        <v>70</v>
      </c>
      <c r="D79" s="22">
        <f>Balance!D79-'Own Money'!D79</f>
        <v>429376738.8746925</v>
      </c>
      <c r="E79" s="22">
        <f>Balance!E79-'Own Money'!E79</f>
        <v>433674298.26619148</v>
      </c>
      <c r="F79" s="22">
        <f>Balance!F79-'Own Money'!F79</f>
        <v>438014450.19213617</v>
      </c>
      <c r="G79" s="22">
        <f>Balance!G79-'Own Money'!G79</f>
        <v>442397598.80426651</v>
      </c>
      <c r="H79" s="22">
        <f>Balance!H79-'Own Money'!H79</f>
        <v>446824152.08923447</v>
      </c>
      <c r="I79" s="22">
        <f>Balance!I79-'Own Money'!I79</f>
        <v>451294521.90499306</v>
      </c>
      <c r="J79" s="22">
        <f>Balance!J79-'Own Money'!J79</f>
        <v>455809124.01753002</v>
      </c>
      <c r="K79" s="22">
        <f>Balance!K79-'Own Money'!K79</f>
        <v>460368378.13795066</v>
      </c>
      <c r="L79" s="22">
        <f>Balance!L79-'Own Money'!L79</f>
        <v>464972707.9599117</v>
      </c>
      <c r="M79" s="22">
        <f>Balance!M79-'Own Money'!M79</f>
        <v>469622541.19741154</v>
      </c>
      <c r="N79" s="22">
        <f>Balance!N79-'Own Money'!N79</f>
        <v>474318309.62293798</v>
      </c>
      <c r="O79" s="22">
        <f>Balance!O79-'Own Money'!O79</f>
        <v>479060449.10597873</v>
      </c>
    </row>
    <row r="80" spans="2:15" x14ac:dyDescent="0.25">
      <c r="B80" s="22">
        <f t="shared" si="1"/>
        <v>208365.04308910726</v>
      </c>
      <c r="C80" s="23">
        <v>71</v>
      </c>
      <c r="D80" s="22">
        <f>Balance!D80-'Own Money'!D80</f>
        <v>484057382.94447869</v>
      </c>
      <c r="E80" s="22">
        <f>Balance!E80-'Own Money'!E80</f>
        <v>488893916.78178298</v>
      </c>
      <c r="F80" s="22">
        <f>Balance!F80-'Own Money'!F80</f>
        <v>493778320.61993933</v>
      </c>
      <c r="G80" s="22">
        <f>Balance!G80-'Own Money'!G80</f>
        <v>498711048.68747348</v>
      </c>
      <c r="H80" s="22">
        <f>Balance!H80-'Own Money'!H80</f>
        <v>503692559.52299172</v>
      </c>
      <c r="I80" s="22">
        <f>Balance!I80-'Own Money'!I80</f>
        <v>508723316.01607817</v>
      </c>
      <c r="J80" s="22">
        <f>Balance!J80-'Own Money'!J80</f>
        <v>513803785.44858056</v>
      </c>
      <c r="K80" s="22">
        <f>Balance!K80-'Own Money'!K80</f>
        <v>518934439.53628719</v>
      </c>
      <c r="L80" s="22">
        <f>Balance!L80-'Own Money'!L80</f>
        <v>524115754.47099978</v>
      </c>
      <c r="M80" s="22">
        <f>Balance!M80-'Own Money'!M80</f>
        <v>529348210.96300536</v>
      </c>
      <c r="N80" s="22">
        <f>Balance!N80-'Own Money'!N80</f>
        <v>534632294.28395152</v>
      </c>
      <c r="O80" s="22">
        <f>Balance!O80-'Own Money'!O80</f>
        <v>539968494.31012785</v>
      </c>
    </row>
    <row r="81" spans="2:15" x14ac:dyDescent="0.25">
      <c r="B81" s="22">
        <f t="shared" si="1"/>
        <v>227117.89696712693</v>
      </c>
      <c r="C81" s="23">
        <v>72</v>
      </c>
      <c r="D81" s="22">
        <f>Balance!D81-'Own Money'!D81</f>
        <v>545584056.40507329</v>
      </c>
      <c r="E81" s="22">
        <f>Balance!E81-'Own Money'!E81</f>
        <v>551026335.68037403</v>
      </c>
      <c r="F81" s="22">
        <f>Balance!F81-'Own Money'!F81</f>
        <v>556522410.69150627</v>
      </c>
      <c r="G81" s="22">
        <f>Balance!G81-'Own Money'!G81</f>
        <v>562072791.89506817</v>
      </c>
      <c r="H81" s="22">
        <f>Balance!H81-'Own Money'!H81</f>
        <v>567677994.59127462</v>
      </c>
      <c r="I81" s="22">
        <f>Balance!I81-'Own Money'!I81</f>
        <v>573338538.96991777</v>
      </c>
      <c r="J81" s="22">
        <f>Balance!J81-'Own Money'!J81</f>
        <v>579054950.15676308</v>
      </c>
      <c r="K81" s="22">
        <f>Balance!K81-'Own Money'!K81</f>
        <v>584827758.26038527</v>
      </c>
      <c r="L81" s="22">
        <f>Balance!L81-'Own Money'!L81</f>
        <v>590657498.41944993</v>
      </c>
      <c r="M81" s="22">
        <f>Balance!M81-'Own Money'!M81</f>
        <v>596544710.85044253</v>
      </c>
      <c r="N81" s="22">
        <f>Balance!N81-'Own Money'!N81</f>
        <v>602489940.89585066</v>
      </c>
      <c r="O81" s="22">
        <f>Balance!O81-'Own Money'!O81</f>
        <v>608493739.07280433</v>
      </c>
    </row>
    <row r="82" spans="2:15" x14ac:dyDescent="0.25">
      <c r="B82" s="22">
        <f t="shared" si="1"/>
        <v>247558.50769416837</v>
      </c>
      <c r="C82" s="23">
        <v>73</v>
      </c>
      <c r="D82" s="22">
        <f>Balance!D82-'Own Money'!D82</f>
        <v>614803868.58659279</v>
      </c>
      <c r="E82" s="22">
        <f>Balance!E82-'Own Money'!E82</f>
        <v>620926865.27642596</v>
      </c>
      <c r="F82" s="22">
        <f>Balance!F82-'Own Money'!F82</f>
        <v>627110310.84540689</v>
      </c>
      <c r="G82" s="22">
        <f>Balance!G82-'Own Money'!G82</f>
        <v>633354778.88043272</v>
      </c>
      <c r="H82" s="22">
        <f>Balance!H82-'Own Money'!H82</f>
        <v>639660848.41104829</v>
      </c>
      <c r="I82" s="22">
        <f>Balance!I82-'Own Money'!I82</f>
        <v>646029103.96108973</v>
      </c>
      <c r="J82" s="22">
        <f>Balance!J82-'Own Money'!J82</f>
        <v>652460135.60081863</v>
      </c>
      <c r="K82" s="22">
        <f>Balance!K82-'Own Money'!K82</f>
        <v>658954538.99955142</v>
      </c>
      <c r="L82" s="22">
        <f>Balance!L82-'Own Money'!L82</f>
        <v>665512915.47878718</v>
      </c>
      <c r="M82" s="22">
        <f>Balance!M82-'Own Money'!M82</f>
        <v>672135872.06584001</v>
      </c>
      <c r="N82" s="22">
        <f>Balance!N82-'Own Money'!N82</f>
        <v>678824021.5479809</v>
      </c>
      <c r="O82" s="22">
        <f>Balance!O82-'Own Money'!O82</f>
        <v>685577982.52709198</v>
      </c>
    </row>
    <row r="83" spans="2:15" x14ac:dyDescent="0.25">
      <c r="B83" s="22">
        <f t="shared" si="1"/>
        <v>269838.77338664356</v>
      </c>
      <c r="C83" s="23">
        <v>74</v>
      </c>
      <c r="D83" s="22">
        <f>Balance!D83-'Own Money'!D83</f>
        <v>692667884.66105521</v>
      </c>
      <c r="E83" s="22">
        <f>Balance!E83-'Own Money'!E83</f>
        <v>699555772.80629969</v>
      </c>
      <c r="F83" s="22">
        <f>Balance!F83-'Own Money'!F83</f>
        <v>706511579.14015734</v>
      </c>
      <c r="G83" s="22">
        <f>Balance!G83-'Own Money'!G83</f>
        <v>713535948.12425625</v>
      </c>
      <c r="H83" s="22">
        <f>Balance!H83-'Own Money'!H83</f>
        <v>720629530.33538795</v>
      </c>
      <c r="I83" s="22">
        <f>Balance!I83-'Own Money'!I83</f>
        <v>727792982.52353191</v>
      </c>
      <c r="J83" s="22">
        <f>Balance!J83-'Own Money'!J83</f>
        <v>735026967.67043221</v>
      </c>
      <c r="K83" s="22">
        <f>Balance!K83-'Own Money'!K83</f>
        <v>742332155.04872978</v>
      </c>
      <c r="L83" s="22">
        <f>Balance!L83-'Own Money'!L83</f>
        <v>749709220.2816546</v>
      </c>
      <c r="M83" s="22">
        <f>Balance!M83-'Own Money'!M83</f>
        <v>757158845.4032861</v>
      </c>
      <c r="N83" s="22">
        <f>Balance!N83-'Own Money'!N83</f>
        <v>764681718.91938341</v>
      </c>
      <c r="O83" s="22">
        <f>Balance!O83-'Own Money'!O83</f>
        <v>772278535.8687942</v>
      </c>
    </row>
    <row r="84" spans="2:15" x14ac:dyDescent="0.25">
      <c r="B84" s="22">
        <f t="shared" si="1"/>
        <v>294124.26299144153</v>
      </c>
      <c r="C84" s="23">
        <v>75</v>
      </c>
      <c r="D84" s="22">
        <f>Balance!D84-'Own Money'!D84</f>
        <v>780243807.58842003</v>
      </c>
      <c r="E84" s="22">
        <f>Balance!E84-'Own Money'!E84</f>
        <v>787991086.03046179</v>
      </c>
      <c r="F84" s="22">
        <f>Balance!F84-'Own Money'!F84</f>
        <v>795814667.67767525</v>
      </c>
      <c r="G84" s="22">
        <f>Balance!G84-'Own Money'!G84</f>
        <v>803715276.5553745</v>
      </c>
      <c r="H84" s="22">
        <f>Balance!H84-'Own Money'!H84</f>
        <v>811693643.5589999</v>
      </c>
      <c r="I84" s="22">
        <f>Balance!I84-'Own Money'!I84</f>
        <v>819750506.51930737</v>
      </c>
      <c r="J84" s="22">
        <f>Balance!J84-'Own Money'!J84</f>
        <v>827886610.26817608</v>
      </c>
      <c r="K84" s="22">
        <f>Balance!K84-'Own Money'!K84</f>
        <v>836102706.70504057</v>
      </c>
      <c r="L84" s="22">
        <f>Balance!L84-'Own Money'!L84</f>
        <v>844399554.86395371</v>
      </c>
      <c r="M84" s="22">
        <f>Balance!M84-'Own Money'!M84</f>
        <v>852777920.98128498</v>
      </c>
      <c r="N84" s="22">
        <f>Balance!N84-'Own Money'!N84</f>
        <v>861238578.56406236</v>
      </c>
      <c r="O84" s="22">
        <f>Balance!O84-'Own Money'!O84</f>
        <v>869782308.45896161</v>
      </c>
    </row>
    <row r="85" spans="2:15" x14ac:dyDescent="0.25">
      <c r="B85" s="22">
        <f t="shared" si="1"/>
        <v>320595.44666067127</v>
      </c>
      <c r="C85" s="23">
        <v>76</v>
      </c>
      <c r="D85" s="22">
        <f>Balance!D85-'Own Money'!D85</f>
        <v>878730200.54819238</v>
      </c>
      <c r="E85" s="22">
        <f>Balance!E85-'Own Money'!E85</f>
        <v>887442952.05739033</v>
      </c>
      <c r="F85" s="22">
        <f>Balance!F85-'Own Money'!F85</f>
        <v>896241419.12535858</v>
      </c>
      <c r="G85" s="22">
        <f>Balance!G85-'Own Money'!G85</f>
        <v>905126415.08928573</v>
      </c>
      <c r="H85" s="22">
        <f>Balance!H85-'Own Money'!H85</f>
        <v>914098761.00394833</v>
      </c>
      <c r="I85" s="22">
        <f>Balance!I85-'Own Money'!I85</f>
        <v>923159285.71494174</v>
      </c>
      <c r="J85" s="22">
        <f>Balance!J85-'Own Money'!J85</f>
        <v>932308825.9326055</v>
      </c>
      <c r="K85" s="22">
        <f>Balance!K85-'Own Money'!K85</f>
        <v>941548226.30665052</v>
      </c>
      <c r="L85" s="22">
        <f>Balance!L85-'Own Money'!L85</f>
        <v>950878339.50149369</v>
      </c>
      <c r="M85" s="22">
        <f>Balance!M85-'Own Money'!M85</f>
        <v>960300026.27230811</v>
      </c>
      <c r="N85" s="22">
        <f>Balance!N85-'Own Money'!N85</f>
        <v>969814155.5417943</v>
      </c>
      <c r="O85" s="22">
        <f>Balance!O85-'Own Money'!O85</f>
        <v>979421604.4776808</v>
      </c>
    </row>
    <row r="86" spans="2:15" x14ac:dyDescent="0.25">
      <c r="B86" s="22">
        <f t="shared" si="1"/>
        <v>349449.03686013172</v>
      </c>
      <c r="C86" s="23">
        <v>77</v>
      </c>
      <c r="D86" s="22">
        <f>Balance!D86-'Own Money'!D86</f>
        <v>989472436.39356148</v>
      </c>
      <c r="E86" s="22">
        <f>Balance!E86-'Own Money'!E86</f>
        <v>999269739.70684433</v>
      </c>
      <c r="F86" s="22">
        <f>Balance!F86-'Own Money'!F86</f>
        <v>1009163323.4521362</v>
      </c>
      <c r="G86" s="22">
        <f>Balance!G86-'Own Money'!G86</f>
        <v>1019154101.21452</v>
      </c>
      <c r="H86" s="22">
        <f>Balance!H86-'Own Money'!H86</f>
        <v>1029242995.2478983</v>
      </c>
      <c r="I86" s="22">
        <f>Balance!I86-'Own Money'!I86</f>
        <v>1039430936.5572504</v>
      </c>
      <c r="J86" s="22">
        <f>Balance!J86-'Own Money'!J86</f>
        <v>1049718864.9816687</v>
      </c>
      <c r="K86" s="22">
        <f>Balance!K86-'Own Money'!K86</f>
        <v>1060107729.2781841</v>
      </c>
      <c r="L86" s="22">
        <f>Balance!L86-'Own Money'!L86</f>
        <v>1070598487.2063866</v>
      </c>
      <c r="M86" s="22">
        <f>Balance!M86-'Own Money'!M86</f>
        <v>1081192105.6138484</v>
      </c>
      <c r="N86" s="22">
        <f>Balance!N86-'Own Money'!N86</f>
        <v>1091889560.5223589</v>
      </c>
      <c r="O86" s="22">
        <f>Balance!O86-'Own Money'!O86</f>
        <v>1102691837.2149749</v>
      </c>
    </row>
    <row r="87" spans="2:15" x14ac:dyDescent="0.25">
      <c r="B87" s="22">
        <f t="shared" si="1"/>
        <v>380899.45017754362</v>
      </c>
      <c r="C87" s="23">
        <v>78</v>
      </c>
      <c r="D87" s="22">
        <f>Balance!D87-'Own Money'!D87</f>
        <v>1113980583.2005384</v>
      </c>
      <c r="E87" s="22">
        <f>Balance!E87-'Own Money'!E87</f>
        <v>1124996096.4804647</v>
      </c>
      <c r="F87" s="22">
        <f>Balance!F87-'Own Money'!F87</f>
        <v>1136119747.9609838</v>
      </c>
      <c r="G87" s="22">
        <f>Balance!G87-'Own Money'!G87</f>
        <v>1147352563.7430897</v>
      </c>
      <c r="H87" s="22">
        <f>Balance!H87-'Own Money'!H87</f>
        <v>1158695579.6642358</v>
      </c>
      <c r="I87" s="22">
        <f>Balance!I87-'Own Money'!I87</f>
        <v>1170149841.3907232</v>
      </c>
      <c r="J87" s="22">
        <f>Balance!J87-'Own Money'!J87</f>
        <v>1181716404.5109632</v>
      </c>
      <c r="K87" s="22">
        <f>Balance!K87-'Own Money'!K87</f>
        <v>1193396334.6296277</v>
      </c>
      <c r="L87" s="22">
        <f>Balance!L87-'Own Money'!L87</f>
        <v>1205190707.4626901</v>
      </c>
      <c r="M87" s="22">
        <f>Balance!M87-'Own Money'!M87</f>
        <v>1217100608.9333706</v>
      </c>
      <c r="N87" s="22">
        <f>Balance!N87-'Own Money'!N87</f>
        <v>1229127135.2689891</v>
      </c>
      <c r="O87" s="22">
        <f>Balance!O87-'Own Money'!O87</f>
        <v>1241271393.0987403</v>
      </c>
    </row>
    <row r="88" spans="2:15" x14ac:dyDescent="0.25">
      <c r="B88" s="22">
        <f t="shared" si="1"/>
        <v>415180.40069352259</v>
      </c>
      <c r="C88" s="23">
        <v>79</v>
      </c>
      <c r="D88" s="22">
        <f>Balance!D88-'Own Money'!D88</f>
        <v>1253949460.2379284</v>
      </c>
      <c r="E88" s="22">
        <f>Balance!E88-'Own Money'!E88</f>
        <v>1266333196.7017095</v>
      </c>
      <c r="F88" s="22">
        <f>Balance!F88-'Own Money'!F88</f>
        <v>1278838379.4374049</v>
      </c>
      <c r="G88" s="22">
        <f>Balance!G88-'Own Money'!G88</f>
        <v>1291466160.8235409</v>
      </c>
      <c r="H88" s="22">
        <f>Balance!H88-'Own Money'!H88</f>
        <v>1304217704.1733258</v>
      </c>
      <c r="I88" s="22">
        <f>Balance!I88-'Own Money'!I88</f>
        <v>1317094183.8384058</v>
      </c>
      <c r="J88" s="22">
        <f>Balance!J88-'Own Money'!J88</f>
        <v>1330096785.3136067</v>
      </c>
      <c r="K88" s="22">
        <f>Balance!K88-'Own Money'!K88</f>
        <v>1343226705.3426697</v>
      </c>
      <c r="L88" s="22">
        <f>Balance!L88-'Own Money'!L88</f>
        <v>1356485152.0249884</v>
      </c>
      <c r="M88" s="22">
        <f>Balance!M88-'Own Money'!M88</f>
        <v>1369873344.9233627</v>
      </c>
      <c r="N88" s="22">
        <f>Balance!N88-'Own Money'!N88</f>
        <v>1383392515.1727707</v>
      </c>
      <c r="O88" s="22">
        <f>Balance!O88-'Own Money'!O88</f>
        <v>1397043905.5901752</v>
      </c>
    </row>
    <row r="89" spans="2:15" x14ac:dyDescent="0.25">
      <c r="B89" s="22">
        <f t="shared" si="1"/>
        <v>452546.63675593963</v>
      </c>
      <c r="C89" s="23">
        <v>80</v>
      </c>
      <c r="D89" s="22">
        <f>Balance!D89-'Own Money'!D89</f>
        <v>1411281126.982605</v>
      </c>
      <c r="E89" s="22">
        <f>Balance!E89-'Own Money'!E89</f>
        <v>1425201445.9554276</v>
      </c>
      <c r="F89" s="22">
        <f>Balance!F89-'Own Money'!F89</f>
        <v>1439258146.0738962</v>
      </c>
      <c r="G89" s="22">
        <f>Balance!G89-'Own Money'!G89</f>
        <v>1453452521.4304619</v>
      </c>
      <c r="H89" s="22">
        <f>Balance!H89-'Own Money'!H89</f>
        <v>1467785878.3969512</v>
      </c>
      <c r="I89" s="22">
        <f>Balance!I89-'Own Money'!I89</f>
        <v>1482259535.7410824</v>
      </c>
      <c r="J89" s="22">
        <f>Balance!J89-'Own Money'!J89</f>
        <v>1496874824.7440877</v>
      </c>
      <c r="K89" s="22">
        <f>Balance!K89-'Own Money'!K89</f>
        <v>1511633089.3194509</v>
      </c>
      <c r="L89" s="22">
        <f>Balance!L89-'Own Money'!L89</f>
        <v>1526535686.1327729</v>
      </c>
      <c r="M89" s="22">
        <f>Balance!M89-'Own Money'!M89</f>
        <v>1541583984.7227736</v>
      </c>
      <c r="N89" s="22">
        <f>Balance!N89-'Own Money'!N89</f>
        <v>1556779367.6234419</v>
      </c>
      <c r="O89" s="22">
        <f>Balance!O89-'Own Money'!O89</f>
        <v>1572123230.4873459</v>
      </c>
    </row>
    <row r="90" spans="2:15" x14ac:dyDescent="0.25">
      <c r="B90" s="22">
        <f t="shared" si="1"/>
        <v>493275.83406397421</v>
      </c>
      <c r="C90" s="23">
        <v>81</v>
      </c>
      <c r="D90" s="22">
        <f>Balance!D90-'Own Money'!D90</f>
        <v>1588110099.5150952</v>
      </c>
      <c r="E90" s="22">
        <f>Balance!E90-'Own Money'!E90</f>
        <v>1603755938.9700491</v>
      </c>
      <c r="F90" s="22">
        <f>Balance!F90-'Own Money'!F90</f>
        <v>1619554919.148128</v>
      </c>
      <c r="G90" s="22">
        <f>Balance!G90-'Own Money'!G90</f>
        <v>1635508493.1699433</v>
      </c>
      <c r="H90" s="22">
        <f>Balance!H90-'Own Money'!H90</f>
        <v>1651618127.9444675</v>
      </c>
      <c r="I90" s="22">
        <f>Balance!I90-'Own Money'!I90</f>
        <v>1667885304.2998679</v>
      </c>
      <c r="J90" s="22">
        <f>Balance!J90-'Own Money'!J90</f>
        <v>1684311517.1155839</v>
      </c>
      <c r="K90" s="22">
        <f>Balance!K90-'Own Money'!K90</f>
        <v>1700898275.4556568</v>
      </c>
      <c r="L90" s="22">
        <f>Balance!L90-'Own Money'!L90</f>
        <v>1717647102.7033236</v>
      </c>
      <c r="M90" s="22">
        <f>Balance!M90-'Own Money'!M90</f>
        <v>1734559536.6968896</v>
      </c>
      <c r="N90" s="22">
        <f>Balance!N90-'Own Money'!N90</f>
        <v>1751637129.8668895</v>
      </c>
      <c r="O90" s="22">
        <f>Balance!O90-'Own Money'!O90</f>
        <v>1768881449.3745496</v>
      </c>
    </row>
    <row r="91" spans="2:15" x14ac:dyDescent="0.25">
      <c r="B91" s="22">
        <f t="shared" si="1"/>
        <v>537670.65912973194</v>
      </c>
      <c r="C91" s="23">
        <v>82</v>
      </c>
      <c r="D91" s="22">
        <f>Balance!D91-'Own Money'!D91</f>
        <v>1786831624.1639969</v>
      </c>
      <c r="E91" s="22">
        <f>Balance!E91-'Own Money'!E91</f>
        <v>1804415003.9574232</v>
      </c>
      <c r="F91" s="22">
        <f>Balance!F91-'Own Money'!F91</f>
        <v>1822170330.6463511</v>
      </c>
      <c r="G91" s="22">
        <f>Balance!G91-'Own Money'!G91</f>
        <v>1840099235.7992673</v>
      </c>
      <c r="H91" s="22">
        <f>Balance!H91-'Own Money'!H91</f>
        <v>1858203366.466275</v>
      </c>
      <c r="I91" s="22">
        <f>Balance!I91-'Own Money'!I91</f>
        <v>1876484385.3259938</v>
      </c>
      <c r="J91" s="22">
        <f>Balance!J91-'Own Money'!J91</f>
        <v>1894943970.8338573</v>
      </c>
      <c r="K91" s="22">
        <f>Balance!K91-'Own Money'!K91</f>
        <v>1913583817.3718145</v>
      </c>
      <c r="L91" s="22">
        <f>Balance!L91-'Own Money'!L91</f>
        <v>1932405635.3994546</v>
      </c>
      <c r="M91" s="22">
        <f>Balance!M91-'Own Money'!M91</f>
        <v>1951411151.6065626</v>
      </c>
      <c r="N91" s="22">
        <f>Balance!N91-'Own Money'!N91</f>
        <v>1970602109.0671263</v>
      </c>
      <c r="O91" s="22">
        <f>Balance!O91-'Own Money'!O91</f>
        <v>1989980267.3948009</v>
      </c>
    </row>
    <row r="92" spans="2:15" x14ac:dyDescent="0.25">
      <c r="B92" s="22">
        <f t="shared" si="1"/>
        <v>586061.0184514079</v>
      </c>
      <c r="C92" s="23">
        <v>83</v>
      </c>
      <c r="D92" s="22">
        <f>Balance!D92-'Own Money'!D92</f>
        <v>2010133378.0844033</v>
      </c>
      <c r="E92" s="22">
        <f>Balance!E92-'Own Money'!E92</f>
        <v>2029892206.6212678</v>
      </c>
      <c r="F92" s="22">
        <f>Balance!F92-'Own Money'!F92</f>
        <v>2049844083.6023996</v>
      </c>
      <c r="G92" s="22">
        <f>Balance!G92-'Own Money'!G92</f>
        <v>2069990840.824513</v>
      </c>
      <c r="H92" s="22">
        <f>Balance!H92-'Own Money'!H92</f>
        <v>2090334327.4658611</v>
      </c>
      <c r="I92" s="22">
        <f>Balance!I92-'Own Money'!I92</f>
        <v>2110876410.2511673</v>
      </c>
      <c r="J92" s="22">
        <f>Balance!J92-'Own Money'!J92</f>
        <v>2131618973.6181195</v>
      </c>
      <c r="K92" s="22">
        <f>Balance!K92-'Own Money'!K92</f>
        <v>2152563919.8854442</v>
      </c>
      <c r="L92" s="22">
        <f>Balance!L92-'Own Money'!L92</f>
        <v>2173713169.4225769</v>
      </c>
      <c r="M92" s="22">
        <f>Balance!M92-'Own Money'!M92</f>
        <v>2195068660.82094</v>
      </c>
      <c r="N92" s="22">
        <f>Balance!N92-'Own Money'!N92</f>
        <v>2216632351.0668502</v>
      </c>
      <c r="O92" s="22">
        <f>Balance!O92-'Own Money'!O92</f>
        <v>2238406215.7160602</v>
      </c>
    </row>
    <row r="93" spans="2:15" x14ac:dyDescent="0.25">
      <c r="B93" s="22">
        <f t="shared" si="1"/>
        <v>638806.51011203462</v>
      </c>
      <c r="C93" s="23">
        <v>84</v>
      </c>
      <c r="D93" s="22">
        <f>Balance!D93-'Own Money'!D93</f>
        <v>2261031011.0711236</v>
      </c>
      <c r="E93" s="22">
        <f>Balance!E93-'Own Money'!E93</f>
        <v>2283232232.0857787</v>
      </c>
      <c r="F93" s="22">
        <f>Balance!F93-'Own Money'!F93</f>
        <v>2305650177.3922367</v>
      </c>
      <c r="G93" s="22">
        <f>Balance!G93-'Own Money'!G93</f>
        <v>2328286903.4424257</v>
      </c>
      <c r="H93" s="22">
        <f>Balance!H93-'Own Money'!H93</f>
        <v>2351144486.2015224</v>
      </c>
      <c r="I93" s="22">
        <f>Balance!I93-'Own Money'!I93</f>
        <v>2374225021.3331041</v>
      </c>
      <c r="J93" s="22">
        <f>Balance!J93-'Own Money'!J93</f>
        <v>2397530624.3860693</v>
      </c>
      <c r="K93" s="22">
        <f>Balance!K93-'Own Money'!K93</f>
        <v>2421063430.9833188</v>
      </c>
      <c r="L93" s="22">
        <f>Balance!L93-'Own Money'!L93</f>
        <v>2444825597.0122395</v>
      </c>
      <c r="M93" s="22">
        <f>Balance!M93-'Own Money'!M93</f>
        <v>2468819298.8169847</v>
      </c>
      <c r="N93" s="22">
        <f>Balance!N93-'Own Money'!N93</f>
        <v>2493046733.3925896</v>
      </c>
      <c r="O93" s="22">
        <f>Balance!O93-'Own Money'!O93</f>
        <v>2517510118.5809178</v>
      </c>
    </row>
    <row r="94" spans="2:15" x14ac:dyDescent="0.25">
      <c r="B94" s="22">
        <f t="shared" si="1"/>
        <v>696299.09602211777</v>
      </c>
      <c r="C94" s="23">
        <v>85</v>
      </c>
      <c r="D94" s="22">
        <f>Balance!D94-'Own Money'!D94</f>
        <v>2542907992.8997426</v>
      </c>
      <c r="E94" s="22">
        <f>Balance!E94-'Own Money'!E94</f>
        <v>2567851113.4643269</v>
      </c>
      <c r="F94" s="22">
        <f>Balance!F94-'Own Money'!F94</f>
        <v>2593037521.1730337</v>
      </c>
      <c r="G94" s="22">
        <f>Balance!G94-'Own Money'!G94</f>
        <v>2618469524.5271978</v>
      </c>
      <c r="H94" s="22">
        <f>Balance!H94-'Own Money'!H94</f>
        <v>2644149453.933043</v>
      </c>
      <c r="I94" s="22">
        <f>Balance!I94-'Own Money'!I94</f>
        <v>2670079661.9095378</v>
      </c>
      <c r="J94" s="22">
        <f>Balance!J94-'Own Money'!J94</f>
        <v>2696262523.2982149</v>
      </c>
      <c r="K94" s="22">
        <f>Balance!K94-'Own Money'!K94</f>
        <v>2722700435.474987</v>
      </c>
      <c r="L94" s="22">
        <f>Balance!L94-'Own Money'!L94</f>
        <v>2749395818.5639696</v>
      </c>
      <c r="M94" s="22">
        <f>Balance!M94-'Own Money'!M94</f>
        <v>2776351115.6533356</v>
      </c>
      <c r="N94" s="22">
        <f>Balance!N94-'Own Money'!N94</f>
        <v>2803568793.0132155</v>
      </c>
      <c r="O94" s="22">
        <f>Balance!O94-'Own Money'!O94</f>
        <v>2831051340.3156662</v>
      </c>
    </row>
    <row r="95" spans="2:15" x14ac:dyDescent="0.25">
      <c r="B95" s="22">
        <f t="shared" si="1"/>
        <v>758966.0146641084</v>
      </c>
      <c r="C95" s="23">
        <v>86</v>
      </c>
      <c r="D95" s="22">
        <f>Balance!D95-'Own Money'!D95</f>
        <v>2859560286.5048065</v>
      </c>
      <c r="E95" s="22">
        <f>Balance!E95-'Own Money'!E95</f>
        <v>2887581332.3378468</v>
      </c>
      <c r="F95" s="22">
        <f>Balance!F95-'Own Money'!F95</f>
        <v>2915875465.7439647</v>
      </c>
      <c r="G95" s="22">
        <f>Balance!G95-'Own Money'!G95</f>
        <v>2944445277.9945946</v>
      </c>
      <c r="H95" s="22">
        <f>Balance!H95-'Own Money'!H95</f>
        <v>2973293384.9492078</v>
      </c>
      <c r="I95" s="22">
        <f>Balance!I95-'Own Money'!I95</f>
        <v>3002422427.2886257</v>
      </c>
      <c r="J95" s="22">
        <f>Balance!J95-'Own Money'!J95</f>
        <v>3031835070.7505426</v>
      </c>
      <c r="K95" s="22">
        <f>Balance!K95-'Own Money'!K95</f>
        <v>3061534006.3672862</v>
      </c>
      <c r="L95" s="22">
        <f>Balance!L95-'Own Money'!L95</f>
        <v>3091521950.705832</v>
      </c>
      <c r="M95" s="22">
        <f>Balance!M95-'Own Money'!M95</f>
        <v>3121801646.1100974</v>
      </c>
      <c r="N95" s="22">
        <f>Balance!N95-'Own Money'!N95</f>
        <v>3152375860.9455338</v>
      </c>
      <c r="O95" s="22">
        <f>Balance!O95-'Own Money'!O95</f>
        <v>3183247389.8460383</v>
      </c>
    </row>
    <row r="96" spans="2:15" x14ac:dyDescent="0.25">
      <c r="B96" s="22">
        <f t="shared" si="1"/>
        <v>827272.95598387823</v>
      </c>
      <c r="C96" s="23">
        <v>87</v>
      </c>
      <c r="D96" s="22">
        <f>Balance!D96-'Own Money'!D96</f>
        <v>3215246430.0696177</v>
      </c>
      <c r="E96" s="22">
        <f>Balance!E96-'Own Money'!E96</f>
        <v>3246722379.7753925</v>
      </c>
      <c r="F96" s="22">
        <f>Balance!F96-'Own Money'!F96</f>
        <v>3278504848.072124</v>
      </c>
      <c r="G96" s="22">
        <f>Balance!G96-'Own Money'!G96</f>
        <v>3310596743.4512534</v>
      </c>
      <c r="H96" s="22">
        <f>Balance!H96-'Own Money'!H96</f>
        <v>3343001002.0022926</v>
      </c>
      <c r="I96" s="22">
        <f>Balance!I96-'Own Money'!I96</f>
        <v>3375720587.6747017</v>
      </c>
      <c r="J96" s="22">
        <f>Balance!J96-'Own Money'!J96</f>
        <v>3408758492.5422411</v>
      </c>
      <c r="K96" s="22">
        <f>Balance!K96-'Own Money'!K96</f>
        <v>3442117737.0698409</v>
      </c>
      <c r="L96" s="22">
        <f>Balance!L96-'Own Money'!L96</f>
        <v>3475801370.3829966</v>
      </c>
      <c r="M96" s="22">
        <f>Balance!M96-'Own Money'!M96</f>
        <v>3509812470.5397253</v>
      </c>
      <c r="N96" s="22">
        <f>Balance!N96-'Own Money'!N96</f>
        <v>3544154144.8050981</v>
      </c>
      <c r="O96" s="22">
        <f>Balance!O96-'Own Money'!O96</f>
        <v>3578829529.9283819</v>
      </c>
    </row>
    <row r="97" spans="2:15" x14ac:dyDescent="0.25">
      <c r="B97" s="22">
        <f t="shared" si="1"/>
        <v>901727.52202242729</v>
      </c>
      <c r="C97" s="23">
        <v>88</v>
      </c>
      <c r="D97" s="22">
        <f>Balance!D97-'Own Money'!D97</f>
        <v>3614743681.4287891</v>
      </c>
      <c r="E97" s="22">
        <f>Balance!E97-'Own Money'!E97</f>
        <v>3650097437.5255742</v>
      </c>
      <c r="F97" s="22">
        <f>Balance!F97-'Own Money'!F97</f>
        <v>3685795214.3991618</v>
      </c>
      <c r="G97" s="22">
        <f>Balance!G97-'Own Money'!G97</f>
        <v>3721840276.391468</v>
      </c>
      <c r="H97" s="22">
        <f>Balance!H97-'Own Money'!H97</f>
        <v>3758235918.8190727</v>
      </c>
      <c r="I97" s="22">
        <f>Balance!I97-'Own Money'!I97</f>
        <v>3794985468.2671347</v>
      </c>
      <c r="J97" s="22">
        <f>Balance!J97-'Own Money'!J97</f>
        <v>3832092282.8860879</v>
      </c>
      <c r="K97" s="22">
        <f>Balance!K97-'Own Money'!K97</f>
        <v>3869559752.6911626</v>
      </c>
      <c r="L97" s="22">
        <f>Balance!L97-'Own Money'!L97</f>
        <v>3907391299.8647404</v>
      </c>
      <c r="M97" s="22">
        <f>Balance!M97-'Own Money'!M97</f>
        <v>3945590379.0615826</v>
      </c>
      <c r="N97" s="22">
        <f>Balance!N97-'Own Money'!N97</f>
        <v>3984160477.7169557</v>
      </c>
      <c r="O97" s="22">
        <f>Balance!O97-'Own Money'!O97</f>
        <v>4023105116.3576756</v>
      </c>
    </row>
    <row r="98" spans="2:15" x14ac:dyDescent="0.25">
      <c r="B98" s="22">
        <f t="shared" si="1"/>
        <v>982882.99900444585</v>
      </c>
      <c r="C98" s="23">
        <v>89</v>
      </c>
      <c r="D98" s="22">
        <f>Balance!D98-'Own Money'!D98</f>
        <v>4063410956.9826298</v>
      </c>
      <c r="E98" s="22">
        <f>Balance!E98-'Own Money'!E98</f>
        <v>4103116918.555717</v>
      </c>
      <c r="F98" s="22">
        <f>Balance!F98-'Own Money'!F98</f>
        <v>4143208968.1496964</v>
      </c>
      <c r="G98" s="22">
        <f>Balance!G98-'Own Money'!G98</f>
        <v>4183690769.2738523</v>
      </c>
      <c r="H98" s="22">
        <f>Balance!H98-'Own Money'!H98</f>
        <v>4224566020.1997509</v>
      </c>
      <c r="I98" s="22">
        <f>Balance!I98-'Own Money'!I98</f>
        <v>4265838454.291091</v>
      </c>
      <c r="J98" s="22">
        <f>Balance!J98-'Own Money'!J98</f>
        <v>4307511840.3366861</v>
      </c>
      <c r="K98" s="22">
        <f>Balance!K98-'Own Money'!K98</f>
        <v>4349589982.8866072</v>
      </c>
      <c r="L98" s="22">
        <f>Balance!L98-'Own Money'!L98</f>
        <v>4392076722.5915136</v>
      </c>
      <c r="M98" s="22">
        <f>Balance!M98-'Own Money'!M98</f>
        <v>4434975936.5452013</v>
      </c>
      <c r="N98" s="22">
        <f>Balance!N98-'Own Money'!N98</f>
        <v>4478291538.6304073</v>
      </c>
      <c r="O98" s="22">
        <f>Balance!O98-'Own Money'!O98</f>
        <v>4522027479.8678942</v>
      </c>
    </row>
    <row r="99" spans="2:15" x14ac:dyDescent="0.25">
      <c r="B99" s="22">
        <f t="shared" si="1"/>
        <v>1071342.468914846</v>
      </c>
      <c r="C99" s="23">
        <v>90</v>
      </c>
      <c r="D99" s="22">
        <f>Balance!D99-'Own Money'!D99</f>
        <v>4567259385.6113472</v>
      </c>
      <c r="E99" s="22">
        <f>Balance!E99-'Own Money'!E99</f>
        <v>4611849695.244915</v>
      </c>
      <c r="F99" s="22">
        <f>Balance!F99-'Own Money'!F99</f>
        <v>4656873278.840333</v>
      </c>
      <c r="G99" s="22">
        <f>Balance!G99-'Own Money'!G99</f>
        <v>4702334247.6445103</v>
      </c>
      <c r="H99" s="22">
        <f>Balance!H99-'Own Money'!H99</f>
        <v>4748236751.9151258</v>
      </c>
      <c r="I99" s="22">
        <f>Balance!I99-'Own Money'!I99</f>
        <v>4794584981.2907934</v>
      </c>
      <c r="J99" s="22">
        <f>Balance!J99-'Own Money'!J99</f>
        <v>4841383165.1647406</v>
      </c>
      <c r="K99" s="22">
        <f>Balance!K99-'Own Money'!K99</f>
        <v>4888635573.0620317</v>
      </c>
      <c r="L99" s="22">
        <f>Balance!L99-'Own Money'!L99</f>
        <v>4936346515.0203714</v>
      </c>
      <c r="M99" s="22">
        <f>Balance!M99-'Own Money'!M99</f>
        <v>4984520341.9745159</v>
      </c>
      <c r="N99" s="22">
        <f>Balance!N99-'Own Money'!N99</f>
        <v>5033161446.1443443</v>
      </c>
      <c r="O99" s="22">
        <f>Balance!O99-'Own Money'!O99</f>
        <v>5082274261.4265995</v>
      </c>
    </row>
    <row r="100" spans="2:15" x14ac:dyDescent="0.25">
      <c r="B100" s="22">
        <f t="shared" si="1"/>
        <v>1167763.2911171822</v>
      </c>
      <c r="C100" s="23">
        <v>91</v>
      </c>
      <c r="D100" s="22">
        <f>Balance!D100-'Own Money'!D100</f>
        <v>5133031396.9986849</v>
      </c>
      <c r="E100" s="22">
        <f>Balance!E100-'Own Money'!E100</f>
        <v>5183102943.4004421</v>
      </c>
      <c r="F100" s="22">
        <f>Balance!F100-'Own Money'!F100</f>
        <v>5233660689.0019855</v>
      </c>
      <c r="G100" s="22">
        <f>Balance!G100-'Own Money'!G100</f>
        <v>5284709247.2468481</v>
      </c>
      <c r="H100" s="22">
        <f>Balance!H100-'Own Money'!H100</f>
        <v>5336253275.3545704</v>
      </c>
      <c r="I100" s="22">
        <f>Balance!I100-'Own Money'!I100</f>
        <v>5388297474.7360878</v>
      </c>
      <c r="J100" s="22">
        <f>Balance!J100-'Own Money'!J100</f>
        <v>5440846591.4130478</v>
      </c>
      <c r="K100" s="22">
        <f>Balance!K100-'Own Money'!K100</f>
        <v>5493905416.4411173</v>
      </c>
      <c r="L100" s="22">
        <f>Balance!L100-'Own Money'!L100</f>
        <v>5547478786.3372955</v>
      </c>
      <c r="M100" s="22">
        <f>Balance!M100-'Own Money'!M100</f>
        <v>5601571583.5112934</v>
      </c>
      <c r="N100" s="22">
        <f>Balance!N100-'Own Money'!N100</f>
        <v>5656188736.7009926</v>
      </c>
      <c r="O100" s="22">
        <f>Balance!O100-'Own Money'!O100</f>
        <v>5711335221.4120522</v>
      </c>
    </row>
    <row r="101" spans="2:15" x14ac:dyDescent="0.25">
      <c r="B101" s="22">
        <f t="shared" si="1"/>
        <v>1272861.9873177288</v>
      </c>
      <c r="C101" s="23">
        <v>92</v>
      </c>
      <c r="D101" s="22">
        <f>Balance!D101-'Own Money'!D101</f>
        <v>5768289374.6087551</v>
      </c>
      <c r="E101" s="22">
        <f>Balance!E101-'Own Money'!E101</f>
        <v>5824511642.1559811</v>
      </c>
      <c r="F101" s="22">
        <f>Balance!F101-'Own Money'!F101</f>
        <v>5881279469.0821066</v>
      </c>
      <c r="G101" s="22">
        <f>Balance!G101-'Own Money'!G101</f>
        <v>5938598032.0871124</v>
      </c>
      <c r="H101" s="22">
        <f>Balance!H101-'Own Money'!H101</f>
        <v>5996472556.9916134</v>
      </c>
      <c r="I101" s="22">
        <f>Balance!I101-'Own Money'!I101</f>
        <v>6054908319.2029524</v>
      </c>
      <c r="J101" s="22">
        <f>Balance!J101-'Own Money'!J101</f>
        <v>6113910644.1857204</v>
      </c>
      <c r="K101" s="22">
        <f>Balance!K101-'Own Money'!K101</f>
        <v>6173484907.9367418</v>
      </c>
      <c r="L101" s="22">
        <f>Balance!L101-'Own Money'!L101</f>
        <v>6233636537.4645586</v>
      </c>
      <c r="M101" s="22">
        <f>Balance!M101-'Own Money'!M101</f>
        <v>6294371011.2734747</v>
      </c>
      <c r="N101" s="22">
        <f>Balance!N101-'Own Money'!N101</f>
        <v>6355693859.8521872</v>
      </c>
      <c r="O101" s="22">
        <f>Balance!O101-'Own Money'!O101</f>
        <v>6417610666.1670523</v>
      </c>
    </row>
    <row r="102" spans="2:15" x14ac:dyDescent="0.25">
      <c r="B102" s="22">
        <f t="shared" si="1"/>
        <v>1387419.5661763246</v>
      </c>
      <c r="C102" s="23">
        <v>93</v>
      </c>
      <c r="D102" s="22">
        <f>Balance!D102-'Own Money'!D102</f>
        <v>6481515027.7393637</v>
      </c>
      <c r="E102" s="22">
        <f>Balance!E102-'Own Money'!E102</f>
        <v>6544638895.1714668</v>
      </c>
      <c r="F102" s="22">
        <f>Balance!F102-'Own Money'!F102</f>
        <v>6608374896.8478403</v>
      </c>
      <c r="G102" s="22">
        <f>Balance!G102-'Own Money'!G102</f>
        <v>6672728841.1835756</v>
      </c>
      <c r="H102" s="22">
        <f>Balance!H102-'Own Money'!H102</f>
        <v>6737706591.7086134</v>
      </c>
      <c r="I102" s="22">
        <f>Balance!I102-'Own Money'!I102</f>
        <v>6803314067.5907154</v>
      </c>
      <c r="J102" s="22">
        <f>Balance!J102-'Own Money'!J102</f>
        <v>6869557244.1634007</v>
      </c>
      <c r="K102" s="22">
        <f>Balance!K102-'Own Money'!K102</f>
        <v>6936442153.458889</v>
      </c>
      <c r="L102" s="22">
        <f>Balance!L102-'Own Money'!L102</f>
        <v>7003974884.7461081</v>
      </c>
      <c r="M102" s="22">
        <f>Balance!M102-'Own Money'!M102</f>
        <v>7072161585.0737953</v>
      </c>
      <c r="N102" s="22">
        <f>Balance!N102-'Own Money'!N102</f>
        <v>7141008459.8187609</v>
      </c>
      <c r="O102" s="22">
        <f>Balance!O102-'Own Money'!O102</f>
        <v>7210521773.2393513</v>
      </c>
    </row>
    <row r="103" spans="2:15" x14ac:dyDescent="0.25">
      <c r="B103" s="22">
        <f t="shared" si="1"/>
        <v>1512287.3271321938</v>
      </c>
      <c r="C103" s="23">
        <v>94</v>
      </c>
      <c r="D103" s="22">
        <f>Balance!D103-'Own Money'!D103</f>
        <v>7282220776.2056236</v>
      </c>
      <c r="E103" s="22">
        <f>Balance!E103-'Own Money'!E103</f>
        <v>7353088379.0089188</v>
      </c>
      <c r="F103" s="22">
        <f>Balance!F103-'Own Money'!F103</f>
        <v>7424642779.6022892</v>
      </c>
      <c r="G103" s="22">
        <f>Balance!G103-'Own Money'!G103</f>
        <v>7496890494.867753</v>
      </c>
      <c r="H103" s="22">
        <f>Balance!H103-'Own Money'!H103</f>
        <v>7569838103.5246725</v>
      </c>
      <c r="I103" s="22">
        <f>Balance!I103-'Own Money'!I103</f>
        <v>7643492246.7165155</v>
      </c>
      <c r="J103" s="22">
        <f>Balance!J103-'Own Money'!J103</f>
        <v>7717859628.6031847</v>
      </c>
      <c r="K103" s="22">
        <f>Balance!K103-'Own Money'!K103</f>
        <v>7792947016.9589682</v>
      </c>
      <c r="L103" s="22">
        <f>Balance!L103-'Own Money'!L103</f>
        <v>7868761243.7761631</v>
      </c>
      <c r="M103" s="22">
        <f>Balance!M103-'Own Money'!M103</f>
        <v>7945309205.8744268</v>
      </c>
      <c r="N103" s="22">
        <f>Balance!N103-'Own Money'!N103</f>
        <v>8022597865.5159101</v>
      </c>
      <c r="O103" s="22">
        <f>Balance!O103-'Own Money'!O103</f>
        <v>8100634251.026227</v>
      </c>
    </row>
    <row r="104" spans="2:15" x14ac:dyDescent="0.25">
      <c r="B104" s="22">
        <f t="shared" si="1"/>
        <v>1648393.1865740914</v>
      </c>
      <c r="C104" s="23">
        <v>95</v>
      </c>
      <c r="D104" s="22">
        <f>Balance!D104-'Own Money'!D104</f>
        <v>8181074597.0882111</v>
      </c>
      <c r="E104" s="22">
        <f>Balance!E104-'Own Money'!E104</f>
        <v>8260630381.9223814</v>
      </c>
      <c r="F104" s="22">
        <f>Balance!F104-'Own Money'!F104</f>
        <v>8340956696.3872137</v>
      </c>
      <c r="G104" s="22">
        <f>Balance!G104-'Own Money'!G104</f>
        <v>8422060851.8788242</v>
      </c>
      <c r="H104" s="22">
        <f>Balance!H104-'Own Money'!H104</f>
        <v>8503950229.169652</v>
      </c>
      <c r="I104" s="22">
        <f>Balance!I104-'Own Money'!I104</f>
        <v>8586632279.0667553</v>
      </c>
      <c r="J104" s="22">
        <f>Balance!J104-'Own Money'!J104</f>
        <v>8670114523.0763607</v>
      </c>
      <c r="K104" s="22">
        <f>Balance!K104-'Own Money'!K104</f>
        <v>8754404554.0747108</v>
      </c>
      <c r="L104" s="22">
        <f>Balance!L104-'Own Money'!L104</f>
        <v>8839510036.9852753</v>
      </c>
      <c r="M104" s="22">
        <f>Balance!M104-'Own Money'!M104</f>
        <v>8925438709.4624004</v>
      </c>
      <c r="N104" s="22">
        <f>Balance!N104-'Own Money'!N104</f>
        <v>9012198382.5814247</v>
      </c>
      <c r="O104" s="22">
        <f>Balance!O104-'Own Money'!O104</f>
        <v>9099796941.5353699</v>
      </c>
    </row>
    <row r="105" spans="2:15" x14ac:dyDescent="0.25">
      <c r="B105" s="22">
        <f t="shared" si="1"/>
        <v>1796748.5733657598</v>
      </c>
      <c r="C105" s="23">
        <v>96</v>
      </c>
      <c r="D105" s="22">
        <f>Balance!D105-'Own Money'!D105</f>
        <v>9190039957.6251297</v>
      </c>
      <c r="E105" s="22">
        <f>Balance!E105-'Own Money'!E105</f>
        <v>9279343072.6063862</v>
      </c>
      <c r="F105" s="22">
        <f>Balance!F105-'Own Money'!F105</f>
        <v>9369510615.3292789</v>
      </c>
      <c r="G105" s="22">
        <f>Balance!G105-'Own Money'!G105</f>
        <v>9460550788.1696587</v>
      </c>
      <c r="H105" s="22">
        <f>Balance!H105-'Own Money'!H105</f>
        <v>9552471871.3340168</v>
      </c>
      <c r="I105" s="22">
        <f>Balance!I105-'Own Money'!I105</f>
        <v>9645282223.5980148</v>
      </c>
      <c r="J105" s="22">
        <f>Balance!J105-'Own Money'!J105</f>
        <v>9738990283.0519981</v>
      </c>
      <c r="K105" s="22">
        <f>Balance!K105-'Own Money'!K105</f>
        <v>9833604567.8536091</v>
      </c>
      <c r="L105" s="22">
        <f>Balance!L105-'Own Money'!L105</f>
        <v>9929133676.987524</v>
      </c>
      <c r="M105" s="22">
        <f>Balance!M105-'Own Money'!M105</f>
        <v>10025586291.032404</v>
      </c>
      <c r="N105" s="22">
        <f>Balance!N105-'Own Money'!N105</f>
        <v>10122971172.935125</v>
      </c>
      <c r="O105" s="22">
        <f>Balance!O105-'Own Money'!O105</f>
        <v>10221297168.792347</v>
      </c>
    </row>
    <row r="106" spans="2:15" x14ac:dyDescent="0.25">
      <c r="B106" s="22">
        <f t="shared" si="1"/>
        <v>1958455.9449686783</v>
      </c>
      <c r="C106" s="23">
        <v>97</v>
      </c>
      <c r="D106" s="22">
        <f>Balance!D106-'Own Money'!D106</f>
        <v>10322532653.992247</v>
      </c>
      <c r="E106" s="22">
        <f>Balance!E106-'Own Money'!E106</f>
        <v>10422770835.975264</v>
      </c>
      <c r="F106" s="22">
        <f>Balance!F106-'Own Money'!F106</f>
        <v>10523978740.694189</v>
      </c>
      <c r="G106" s="22">
        <f>Balance!G106-'Own Money'!G106</f>
        <v>10626165569.647272</v>
      </c>
      <c r="H106" s="22">
        <f>Balance!H106-'Own Money'!H106</f>
        <v>10729340611.643864</v>
      </c>
      <c r="I106" s="22">
        <f>Balance!I106-'Own Money'!I106</f>
        <v>10833513243.63291</v>
      </c>
      <c r="J106" s="22">
        <f>Balance!J106-'Own Money'!J106</f>
        <v>10938692931.539288</v>
      </c>
      <c r="K106" s="22">
        <f>Balance!K106-'Own Money'!K106</f>
        <v>11044889231.108063</v>
      </c>
      <c r="L106" s="22">
        <f>Balance!L106-'Own Money'!L106</f>
        <v>11152111788.7568</v>
      </c>
      <c r="M106" s="22">
        <f>Balance!M106-'Own Money'!M106</f>
        <v>11260370342.435915</v>
      </c>
      <c r="N106" s="22">
        <f>Balance!N106-'Own Money'!N106</f>
        <v>11369674722.497223</v>
      </c>
      <c r="O106" s="22">
        <f>Balance!O106-'Own Money'!O106</f>
        <v>11480034852.570707</v>
      </c>
    </row>
    <row r="107" spans="2:15" x14ac:dyDescent="0.25">
      <c r="B107" s="22">
        <f t="shared" si="1"/>
        <v>2134716.9800158595</v>
      </c>
      <c r="C107" s="23">
        <v>98</v>
      </c>
      <c r="D107" s="22">
        <f>Balance!D107-'Own Money'!D107</f>
        <v>11593596594.934107</v>
      </c>
      <c r="E107" s="22">
        <f>Balance!E107-'Own Money'!E107</f>
        <v>11706101734.347458</v>
      </c>
      <c r="F107" s="22">
        <f>Balance!F107-'Own Money'!F107</f>
        <v>11819694667.620178</v>
      </c>
      <c r="G107" s="22">
        <f>Balance!G107-'Own Money'!G107</f>
        <v>11934385716.602951</v>
      </c>
      <c r="H107" s="22">
        <f>Balance!H107-'Own Money'!H107</f>
        <v>12050185301.088371</v>
      </c>
      <c r="I107" s="22">
        <f>Balance!I107-'Own Money'!I107</f>
        <v>12167103939.74028</v>
      </c>
      <c r="J107" s="22">
        <f>Balance!J107-'Own Money'!J107</f>
        <v>12285152251.031946</v>
      </c>
      <c r="K107" s="22">
        <f>Balance!K107-'Own Money'!K107</f>
        <v>12404340954.193136</v>
      </c>
      <c r="L107" s="22">
        <f>Balance!L107-'Own Money'!L107</f>
        <v>12524680870.166159</v>
      </c>
      <c r="M107" s="22">
        <f>Balance!M107-'Own Money'!M107</f>
        <v>12646182922.571014</v>
      </c>
      <c r="N107" s="22">
        <f>Balance!N107-'Own Money'!N107</f>
        <v>12768858138.679663</v>
      </c>
      <c r="O107" s="22">
        <f>Balance!O107-'Own Money'!O107</f>
        <v>12892717650.39957</v>
      </c>
    </row>
    <row r="108" spans="2:15" x14ac:dyDescent="0.25">
      <c r="B108" s="22">
        <f t="shared" si="1"/>
        <v>2326841.5082172868</v>
      </c>
      <c r="C108" s="23">
        <v>99</v>
      </c>
      <c r="D108" s="22">
        <f>Balance!D108-'Own Money'!D108</f>
        <v>13020100814.804644</v>
      </c>
      <c r="E108" s="22">
        <f>Balance!E108-'Own Money'!E108</f>
        <v>13146366400.343283</v>
      </c>
      <c r="F108" s="22">
        <f>Balance!F108-'Own Money'!F108</f>
        <v>13273852172.795126</v>
      </c>
      <c r="G108" s="22">
        <f>Balance!G108-'Own Money'!G108</f>
        <v>13402569710.261133</v>
      </c>
      <c r="H108" s="22">
        <f>Balance!H108-'Own Money'!H108</f>
        <v>13532530700.704468</v>
      </c>
      <c r="I108" s="22">
        <f>Balance!I108-'Own Money'!I108</f>
        <v>13663746942.992956</v>
      </c>
      <c r="J108" s="22">
        <f>Balance!J108-'Own Money'!J108</f>
        <v>13796230347.951435</v>
      </c>
      <c r="K108" s="22">
        <f>Balance!K108-'Own Money'!K108</f>
        <v>13929992939.424099</v>
      </c>
      <c r="L108" s="22">
        <f>Balance!L108-'Own Money'!L108</f>
        <v>14065046855.346903</v>
      </c>
      <c r="M108" s="22">
        <f>Balance!M108-'Own Money'!M108</f>
        <v>14201404348.830166</v>
      </c>
      <c r="N108" s="22">
        <f>Balance!N108-'Own Money'!N108</f>
        <v>14339077789.251432</v>
      </c>
      <c r="O108" s="22">
        <f>Balance!O108-'Own Money'!O108</f>
        <v>14478079663.358713</v>
      </c>
    </row>
    <row r="109" spans="2:15" x14ac:dyDescent="0.25">
      <c r="B109" s="22">
        <f t="shared" si="1"/>
        <v>2536257.2439568429</v>
      </c>
      <c r="C109" s="23">
        <v>100</v>
      </c>
      <c r="D109" s="22">
        <f>Balance!D109-'Own Money'!D109</f>
        <v>14620960275.73069</v>
      </c>
      <c r="E109" s="22">
        <f>Balance!E109-'Own Money'!E109</f>
        <v>14762660945.575268</v>
      </c>
      <c r="F109" s="22">
        <f>Balance!F109-'Own Money'!F109</f>
        <v>14905730249.754507</v>
      </c>
      <c r="G109" s="22">
        <f>Balance!G109-'Own Money'!G109</f>
        <v>15050181174.956215</v>
      </c>
      <c r="H109" s="22">
        <f>Balance!H109-'Own Money'!H109</f>
        <v>15196026831.096189</v>
      </c>
      <c r="I109" s="22">
        <f>Balance!I109-'Own Money'!I109</f>
        <v>15343280452.487499</v>
      </c>
      <c r="J109" s="22">
        <f>Balance!J109-'Own Money'!J109</f>
        <v>15491955399.020876</v>
      </c>
      <c r="K109" s="22">
        <f>Balance!K109-'Own Money'!K109</f>
        <v>15642065157.356287</v>
      </c>
      <c r="L109" s="22">
        <f>Balance!L109-'Own Money'!L109</f>
        <v>15793623342.125816</v>
      </c>
      <c r="M109" s="22">
        <f>Balance!M109-'Own Money'!M109</f>
        <v>15946643697.147984</v>
      </c>
      <c r="N109" s="22">
        <f>Balance!N109-'Own Money'!N109</f>
        <v>16101140096.653551</v>
      </c>
      <c r="O109" s="22">
        <f>Balance!O109-'Own Money'!O109</f>
        <v>16257126546.52298</v>
      </c>
    </row>
  </sheetData>
  <sheetProtection password="A34B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/>
  </sheetViews>
  <sheetFormatPr defaultRowHeight="15" x14ac:dyDescent="0.25"/>
  <cols>
    <col min="1" max="1" width="4" bestFit="1" customWidth="1"/>
    <col min="2" max="2" width="3" bestFit="1" customWidth="1"/>
    <col min="4" max="4" width="12.42578125" bestFit="1" customWidth="1"/>
    <col min="5" max="5" width="15" bestFit="1" customWidth="1"/>
    <col min="7" max="7" width="14" bestFit="1" customWidth="1"/>
    <col min="8" max="8" width="10.7109375" bestFit="1" customWidth="1"/>
  </cols>
  <sheetData>
    <row r="1" spans="1:8" x14ac:dyDescent="0.25">
      <c r="A1" s="23"/>
      <c r="B1" s="23"/>
      <c r="C1" s="23"/>
      <c r="D1" s="23" t="s">
        <v>5</v>
      </c>
      <c r="E1" s="23" t="s">
        <v>6</v>
      </c>
      <c r="F1" s="23" t="s">
        <v>7</v>
      </c>
      <c r="G1" s="23" t="s">
        <v>10</v>
      </c>
    </row>
    <row r="2" spans="1:8" x14ac:dyDescent="0.25">
      <c r="A2" s="23">
        <v>0</v>
      </c>
      <c r="B2" s="24">
        <v>36699</v>
      </c>
      <c r="C2" s="24">
        <f>IF('Investment Calculator'!$C$10&gt;=A2,DATE(YEAR(B2),1,1),NA())</f>
        <v>36526</v>
      </c>
      <c r="D2" s="22">
        <f>'Investment Calculator'!$C$11</f>
        <v>0</v>
      </c>
      <c r="E2" s="22">
        <v>0</v>
      </c>
      <c r="F2" s="23">
        <v>0</v>
      </c>
      <c r="G2" s="22">
        <f>D2</f>
        <v>0</v>
      </c>
    </row>
    <row r="3" spans="1:8" x14ac:dyDescent="0.25">
      <c r="A3" s="23">
        <v>1</v>
      </c>
      <c r="B3" s="24">
        <v>37065</v>
      </c>
      <c r="C3" s="24">
        <f>IF('Investment Calculator'!$C$10&gt;=A3,DATE(YEAR(B3),1,1),NA())</f>
        <v>36892</v>
      </c>
      <c r="D3" s="22">
        <f>IF('Investment Calculator'!$C$10&gt;='Own Money'!C10,'Own Money'!O10,"")</f>
        <v>6000</v>
      </c>
      <c r="E3" s="22">
        <f>IF('Investment Calculator'!$C$10&gt;=Returns!C10,Returns!O10,"")</f>
        <v>383.24895417659263</v>
      </c>
      <c r="F3" s="20">
        <f>IF(D3&lt;&gt;"",E3/(E3+D3),"")</f>
        <v>6.0039794300335236E-2</v>
      </c>
      <c r="G3" s="25">
        <f>IF(D3&lt;&gt;"",E3+D3,"")</f>
        <v>6383.2489541765926</v>
      </c>
      <c r="H3" s="4"/>
    </row>
    <row r="4" spans="1:8" x14ac:dyDescent="0.25">
      <c r="A4" s="23">
        <v>2</v>
      </c>
      <c r="B4" s="24">
        <v>37431</v>
      </c>
      <c r="C4" s="24">
        <f>IF('Investment Calculator'!$C$10&gt;=A4,DATE(YEAR(B4),1,1),NA())</f>
        <v>37257</v>
      </c>
      <c r="D4" s="22">
        <f>IF('Investment Calculator'!$C$10&gt;='Own Money'!C11,'Own Money'!O11,"")</f>
        <v>12540</v>
      </c>
      <c r="E4" s="22">
        <f>IF('Investment Calculator'!$C$10&gt;=Returns!C11,Returns!O11,"")</f>
        <v>1566.9801887302747</v>
      </c>
      <c r="F4" s="20">
        <f t="shared" ref="F4:F22" si="0">IF(D4&lt;&gt;"",E4/(E4+D4),"")</f>
        <v>0.11107835750574721</v>
      </c>
      <c r="G4" s="25">
        <f t="shared" ref="G4:G22" si="1">IF(D4&lt;&gt;"",E4+D4,"")</f>
        <v>14106.980188730275</v>
      </c>
    </row>
    <row r="5" spans="1:8" x14ac:dyDescent="0.25">
      <c r="A5" s="23">
        <v>3</v>
      </c>
      <c r="B5" s="24">
        <v>37797</v>
      </c>
      <c r="C5" s="24">
        <f>IF('Investment Calculator'!$C$10&gt;=A5,DATE(YEAR(B5),1,1),NA())</f>
        <v>37622</v>
      </c>
      <c r="D5" s="22">
        <f>IF('Investment Calculator'!$C$10&gt;='Own Money'!C12,'Own Money'!O12,"")</f>
        <v>19619.549999999992</v>
      </c>
      <c r="E5" s="22">
        <f>IF('Investment Calculator'!$C$10&gt;=Returns!C12,Returns!O12,"")</f>
        <v>3764.2058938351292</v>
      </c>
      <c r="F5" s="20">
        <f t="shared" si="0"/>
        <v>0.16097524755753725</v>
      </c>
      <c r="G5" s="25">
        <f t="shared" si="1"/>
        <v>23383.755893835121</v>
      </c>
    </row>
    <row r="6" spans="1:8" x14ac:dyDescent="0.25">
      <c r="A6" s="23">
        <v>4</v>
      </c>
      <c r="B6" s="24">
        <v>38163</v>
      </c>
      <c r="C6" s="24">
        <f>IF('Investment Calculator'!$C$10&gt;=A6,DATE(YEAR(B6),1,1),NA())</f>
        <v>37987</v>
      </c>
      <c r="D6" s="22">
        <f>IF('Investment Calculator'!$C$10&gt;='Own Money'!C13,'Own Money'!O13,"")</f>
        <v>27287.209500000004</v>
      </c>
      <c r="E6" s="22">
        <f>IF('Investment Calculator'!$C$10&gt;=Returns!C13,Returns!O13,"")</f>
        <v>7169.089610973715</v>
      </c>
      <c r="F6" s="20">
        <f t="shared" si="0"/>
        <v>0.20806325101497877</v>
      </c>
      <c r="G6" s="25">
        <f t="shared" si="1"/>
        <v>34456.29911097372</v>
      </c>
    </row>
    <row r="7" spans="1:8" x14ac:dyDescent="0.25">
      <c r="A7" s="23">
        <v>5</v>
      </c>
      <c r="B7" s="24">
        <v>38529</v>
      </c>
      <c r="C7" s="24">
        <f>IF('Investment Calculator'!$C$10&gt;=A7,DATE(YEAR(B7),1,1),NA())</f>
        <v>38353</v>
      </c>
      <c r="D7" s="22">
        <f>IF('Investment Calculator'!$C$10&gt;='Own Money'!C14,'Own Money'!O14,"")</f>
        <v>35595.908354999992</v>
      </c>
      <c r="E7" s="22">
        <f>IF('Investment Calculator'!$C$10&gt;=Returns!C14,Returns!O14,"")</f>
        <v>12005.623485057979</v>
      </c>
      <c r="F7" s="20">
        <f t="shared" si="0"/>
        <v>0.25221086425111477</v>
      </c>
      <c r="G7" s="25">
        <f t="shared" si="1"/>
        <v>47601.531840057971</v>
      </c>
    </row>
    <row r="8" spans="1:8" x14ac:dyDescent="0.25">
      <c r="A8" s="23">
        <v>6</v>
      </c>
      <c r="B8" s="24">
        <v>38895</v>
      </c>
      <c r="C8" s="24">
        <f>IF('Investment Calculator'!$C$10&gt;=A8,DATE(YEAR(B8),1,1),NA())</f>
        <v>38718</v>
      </c>
      <c r="D8" s="22">
        <f>IF('Investment Calculator'!$C$10&gt;='Own Money'!C15,'Own Money'!O15,"")</f>
        <v>44603.340106950003</v>
      </c>
      <c r="E8" s="22">
        <f>IF('Investment Calculator'!$C$10&gt;=Returns!C15,Returns!O15,"")</f>
        <v>18531.795304901454</v>
      </c>
      <c r="F8" s="20">
        <f t="shared" si="0"/>
        <v>0.29352586612846238</v>
      </c>
      <c r="G8" s="25">
        <f t="shared" si="1"/>
        <v>63135.135411851457</v>
      </c>
    </row>
    <row r="9" spans="1:8" x14ac:dyDescent="0.25">
      <c r="A9" s="23">
        <v>7</v>
      </c>
      <c r="B9" s="24">
        <v>39261</v>
      </c>
      <c r="C9" s="24">
        <f>IF('Investment Calculator'!$C$10&gt;=A9,DATE(YEAR(B9),1,1),NA())</f>
        <v>39083</v>
      </c>
      <c r="D9" s="22">
        <f>IF('Investment Calculator'!$C$10&gt;='Own Money'!C16,'Own Money'!O16,"")</f>
        <v>54372.390716575494</v>
      </c>
      <c r="E9" s="22">
        <f>IF('Investment Calculator'!$C$10&gt;=Returns!C16,Returns!O16,"")</f>
        <v>27044.308473273515</v>
      </c>
      <c r="F9" s="20">
        <f t="shared" si="0"/>
        <v>0.3321715169293597</v>
      </c>
      <c r="G9" s="25">
        <f t="shared" si="1"/>
        <v>81416.699189849009</v>
      </c>
    </row>
    <row r="10" spans="1:8" x14ac:dyDescent="0.25">
      <c r="A10" s="23">
        <v>8</v>
      </c>
      <c r="B10" s="24">
        <v>39627</v>
      </c>
      <c r="C10" s="24">
        <f>IF('Investment Calculator'!$C$10&gt;=A10,DATE(YEAR(B10),1,1),NA())</f>
        <v>39448</v>
      </c>
      <c r="D10" s="22">
        <f>IF('Investment Calculator'!$C$10&gt;='Own Money'!C17,'Own Money'!O17,"")</f>
        <v>64971.605881067255</v>
      </c>
      <c r="E10" s="22">
        <f>IF('Investment Calculator'!$C$10&gt;=Returns!C17,Returns!O17,"")</f>
        <v>37883.926017710706</v>
      </c>
      <c r="F10" s="20">
        <f t="shared" si="0"/>
        <v>0.36832171608419645</v>
      </c>
      <c r="G10" s="25">
        <f t="shared" si="1"/>
        <v>102855.53189877796</v>
      </c>
    </row>
    <row r="11" spans="1:8" x14ac:dyDescent="0.25">
      <c r="A11" s="23">
        <v>9</v>
      </c>
      <c r="B11" s="24">
        <v>39993</v>
      </c>
      <c r="C11" s="24">
        <f>IF('Investment Calculator'!$C$10&gt;=A11,DATE(YEAR(B11),1,1),NA())</f>
        <v>39814</v>
      </c>
      <c r="D11" s="22">
        <f>IF('Investment Calculator'!$C$10&gt;='Own Money'!C18,'Own Money'!O18,"")</f>
        <v>76475.700410363323</v>
      </c>
      <c r="E11" s="22">
        <f>IF('Investment Calculator'!$C$10&gt;=Returns!C18,Returns!O18,"")</f>
        <v>51441.518714968377</v>
      </c>
      <c r="F11" s="20">
        <f t="shared" si="0"/>
        <v>0.40214694367743109</v>
      </c>
      <c r="G11" s="25">
        <f t="shared" si="1"/>
        <v>127917.2191253317</v>
      </c>
    </row>
    <row r="12" spans="1:8" x14ac:dyDescent="0.25">
      <c r="A12" s="23">
        <v>10</v>
      </c>
      <c r="B12" s="24">
        <v>40359</v>
      </c>
      <c r="C12" s="24">
        <f>IF('Investment Calculator'!$C$10&gt;=A12,DATE(YEAR(B12),1,1),NA())</f>
        <v>40179</v>
      </c>
      <c r="D12" s="22">
        <f>IF('Investment Calculator'!$C$10&gt;='Own Money'!C19,'Own Money'!O19,"")</f>
        <v>88966.113447295982</v>
      </c>
      <c r="E12" s="22">
        <f>IF('Investment Calculator'!$C$10&gt;=Returns!C19,Returns!O19,"")</f>
        <v>68164.907477659013</v>
      </c>
      <c r="F12" s="20">
        <f t="shared" si="0"/>
        <v>0.43380935907120616</v>
      </c>
      <c r="G12" s="25">
        <f t="shared" si="1"/>
        <v>157131.020924955</v>
      </c>
    </row>
    <row r="13" spans="1:8" x14ac:dyDescent="0.25">
      <c r="A13" s="23">
        <v>11</v>
      </c>
      <c r="B13" s="24">
        <v>40725</v>
      </c>
      <c r="C13" s="24">
        <f>IF('Investment Calculator'!$C$10&gt;=A13,DATE(YEAR(B13),1,1),NA())</f>
        <v>40544</v>
      </c>
      <c r="D13" s="22">
        <f>IF('Investment Calculator'!$C$10&gt;='Own Money'!C20,'Own Money'!O20,"")</f>
        <v>102531.61365755259</v>
      </c>
      <c r="E13" s="22">
        <f>IF('Investment Calculator'!$C$10&gt;=Returns!C20,Returns!O20,"")</f>
        <v>88566.601478392942</v>
      </c>
      <c r="F13" s="20">
        <f t="shared" si="0"/>
        <v>0.46346116532479109</v>
      </c>
      <c r="G13" s="25">
        <f t="shared" si="1"/>
        <v>191098.21513594553</v>
      </c>
    </row>
    <row r="14" spans="1:8" x14ac:dyDescent="0.25">
      <c r="A14" s="23">
        <v>12</v>
      </c>
      <c r="B14" s="24">
        <v>41091</v>
      </c>
      <c r="C14" s="24">
        <f>IF('Investment Calculator'!$C$10&gt;=A14,DATE(YEAR(B14),1,1),NA())</f>
        <v>40909</v>
      </c>
      <c r="D14" s="22">
        <f>IF('Investment Calculator'!$C$10&gt;='Own Money'!C21,'Own Money'!O21,"")</f>
        <v>117268.95888673241</v>
      </c>
      <c r="E14" s="22">
        <f>IF('Investment Calculator'!$C$10&gt;=Returns!C21,Returns!O21,"")</f>
        <v>113232.54621852207</v>
      </c>
      <c r="F14" s="20">
        <f t="shared" si="0"/>
        <v>0.49124428131962267</v>
      </c>
      <c r="G14" s="25">
        <f t="shared" si="1"/>
        <v>230501.50510525447</v>
      </c>
    </row>
    <row r="15" spans="1:8" x14ac:dyDescent="0.25">
      <c r="A15" s="23">
        <v>13</v>
      </c>
      <c r="B15" s="24">
        <v>41457</v>
      </c>
      <c r="C15" s="24">
        <f>IF('Investment Calculator'!$C$10&gt;=A15,DATE(YEAR(B15),1,1),NA())</f>
        <v>41275</v>
      </c>
      <c r="D15" s="22">
        <f>IF('Investment Calculator'!$C$10&gt;='Own Money'!C22,'Own Money'!O22,"")</f>
        <v>133283.61518653831</v>
      </c>
      <c r="E15" s="22">
        <f>IF('Investment Calculator'!$C$10&gt;=Returns!C22,Returns!O22,"")</f>
        <v>142832.01005811192</v>
      </c>
      <c r="F15" s="20">
        <f t="shared" si="0"/>
        <v>0.51729057322111582</v>
      </c>
      <c r="G15" s="25">
        <f t="shared" si="1"/>
        <v>276115.62524465023</v>
      </c>
    </row>
    <row r="16" spans="1:8" x14ac:dyDescent="0.25">
      <c r="A16" s="23">
        <v>14</v>
      </c>
      <c r="B16" s="24">
        <v>41823</v>
      </c>
      <c r="C16" s="24">
        <f>IF('Investment Calculator'!$C$10&gt;=A16,DATE(YEAR(B16),1,1),NA())</f>
        <v>41640</v>
      </c>
      <c r="D16" s="22">
        <f>IF('Investment Calculator'!$C$10&gt;='Own Money'!C23,'Own Money'!O23,"")</f>
        <v>150690.54055332686</v>
      </c>
      <c r="E16" s="22">
        <f>IF('Investment Calculator'!$C$10&gt;=Returns!C23,Returns!O23,"")</f>
        <v>178128.75380485525</v>
      </c>
      <c r="F16" s="20">
        <f t="shared" si="0"/>
        <v>0.54172232852862945</v>
      </c>
      <c r="G16" s="25">
        <f t="shared" si="1"/>
        <v>328819.29435818212</v>
      </c>
    </row>
    <row r="17" spans="1:7" x14ac:dyDescent="0.25">
      <c r="A17" s="23">
        <v>15</v>
      </c>
      <c r="B17" s="24">
        <v>42189</v>
      </c>
      <c r="C17" s="24">
        <f>IF('Investment Calculator'!$C$10&gt;=A17,DATE(YEAR(B17),1,1),NA())</f>
        <v>42005</v>
      </c>
      <c r="D17" s="22">
        <f>IF('Investment Calculator'!$C$10&gt;='Own Money'!C24,'Own Money'!O24,"")</f>
        <v>169615.03920312625</v>
      </c>
      <c r="E17" s="22">
        <f>IF('Investment Calculator'!$C$10&gt;=Returns!C24,Returns!O24,"")</f>
        <v>219993.64602978757</v>
      </c>
      <c r="F17" s="20">
        <f t="shared" si="0"/>
        <v>0.56465282825579755</v>
      </c>
      <c r="G17" s="25">
        <f t="shared" si="1"/>
        <v>389608.68523291382</v>
      </c>
    </row>
    <row r="18" spans="1:7" x14ac:dyDescent="0.25">
      <c r="A18" s="23">
        <v>16</v>
      </c>
      <c r="B18" s="24">
        <v>42555</v>
      </c>
      <c r="C18" s="24">
        <f>IF('Investment Calculator'!$C$10&gt;=A18,DATE(YEAR(B18),1,1),NA())</f>
        <v>42370</v>
      </c>
      <c r="D18" s="22">
        <f>IF('Investment Calculator'!$C$10&gt;='Own Money'!C25,'Own Money'!O25,"")</f>
        <v>190193.69273140756</v>
      </c>
      <c r="E18" s="22">
        <f>IF('Investment Calculator'!$C$10&gt;=Returns!C25,Returns!O25,"")</f>
        <v>269418.90708086325</v>
      </c>
      <c r="F18" s="20">
        <f t="shared" si="0"/>
        <v>0.58618694785762537</v>
      </c>
      <c r="G18" s="25">
        <f t="shared" si="1"/>
        <v>459612.59981227084</v>
      </c>
    </row>
    <row r="19" spans="1:7" x14ac:dyDescent="0.25">
      <c r="A19" s="23">
        <v>17</v>
      </c>
      <c r="B19" s="24">
        <v>42921</v>
      </c>
      <c r="C19" s="24">
        <f>IF('Investment Calculator'!$C$10&gt;=A19,DATE(YEAR(B19),1,1),NA())</f>
        <v>42736</v>
      </c>
      <c r="D19" s="22">
        <f>IF('Investment Calculator'!$C$10&gt;='Own Money'!C26,'Own Money'!O26,"")</f>
        <v>212575.37507723414</v>
      </c>
      <c r="E19" s="22">
        <f>IF('Investment Calculator'!$C$10&gt;=Returns!C26,Returns!O26,"")</f>
        <v>327534.18757554318</v>
      </c>
      <c r="F19" s="20">
        <f t="shared" si="0"/>
        <v>0.60642175259190256</v>
      </c>
      <c r="G19" s="25">
        <f t="shared" si="1"/>
        <v>540109.5626527773</v>
      </c>
    </row>
    <row r="20" spans="1:7" x14ac:dyDescent="0.25">
      <c r="A20" s="23">
        <v>18</v>
      </c>
      <c r="B20" s="24">
        <v>43287</v>
      </c>
      <c r="C20" s="24">
        <f>IF('Investment Calculator'!$C$10&gt;=A20,DATE(YEAR(B20),1,1),NA())</f>
        <v>43101</v>
      </c>
      <c r="D20" s="22">
        <f>IF('Investment Calculator'!$C$10&gt;='Own Money'!C27,'Own Money'!O27,"")</f>
        <v>236922.35883418514</v>
      </c>
      <c r="E20" s="22">
        <f>IF('Investment Calculator'!$C$10&gt;=Returns!C27,Returns!O27,"")</f>
        <v>395624.71277763322</v>
      </c>
      <c r="F20" s="20">
        <f t="shared" si="0"/>
        <v>0.62544707031767</v>
      </c>
      <c r="G20" s="25">
        <f t="shared" si="1"/>
        <v>632547.07161181839</v>
      </c>
    </row>
    <row r="21" spans="1:7" x14ac:dyDescent="0.25">
      <c r="A21" s="23">
        <v>19</v>
      </c>
      <c r="B21" s="24">
        <v>43653</v>
      </c>
      <c r="C21" s="24" t="e">
        <f>IF('Investment Calculator'!$C$10&gt;=A21,DATE(YEAR(B21),1,1),NA())</f>
        <v>#N/A</v>
      </c>
      <c r="D21" s="22" t="str">
        <f>IF('Investment Calculator'!$C$10&gt;='Own Money'!C28,'Own Money'!O28,"")</f>
        <v/>
      </c>
      <c r="E21" s="22" t="str">
        <f>IF('Investment Calculator'!$C$10&gt;=Returns!C28,Returns!O28,"")</f>
        <v/>
      </c>
      <c r="F21" s="20" t="str">
        <f t="shared" si="0"/>
        <v/>
      </c>
      <c r="G21" s="25" t="str">
        <f t="shared" si="1"/>
        <v/>
      </c>
    </row>
    <row r="22" spans="1:7" x14ac:dyDescent="0.25">
      <c r="A22" s="23">
        <v>20</v>
      </c>
      <c r="B22" s="24">
        <v>44019</v>
      </c>
      <c r="C22" s="24" t="e">
        <f>IF('Investment Calculator'!$C$10&gt;=A22,DATE(YEAR(B22),1,1),NA())</f>
        <v>#N/A</v>
      </c>
      <c r="D22" s="22" t="str">
        <f>IF('Investment Calculator'!$C$10&gt;='Own Money'!C29,'Own Money'!O29,"")</f>
        <v/>
      </c>
      <c r="E22" s="22" t="str">
        <f>IF('Investment Calculator'!$C$10&gt;=Returns!C29,Returns!O29,"")</f>
        <v/>
      </c>
      <c r="F22" s="20" t="str">
        <f t="shared" si="0"/>
        <v/>
      </c>
      <c r="G22" s="25" t="str">
        <f t="shared" si="1"/>
        <v/>
      </c>
    </row>
    <row r="23" spans="1:7" x14ac:dyDescent="0.25">
      <c r="A23" s="23">
        <v>21</v>
      </c>
      <c r="B23" s="24">
        <v>44385</v>
      </c>
      <c r="C23" s="24" t="e">
        <f>IF('Investment Calculator'!$C$10&gt;=A23,DATE(YEAR(B23),1,1),NA())</f>
        <v>#N/A</v>
      </c>
      <c r="D23" s="22" t="str">
        <f>IF('Investment Calculator'!$C$10&gt;='Own Money'!C30,'Own Money'!O30,"")</f>
        <v/>
      </c>
      <c r="E23" s="22" t="str">
        <f>IF('Investment Calculator'!$C$10&gt;=Returns!C30,Returns!O30,"")</f>
        <v/>
      </c>
      <c r="F23" s="20" t="str">
        <f t="shared" ref="F23:F86" si="2">IF(D23&lt;&gt;"",E23/(E23+D23),"")</f>
        <v/>
      </c>
      <c r="G23" s="25" t="str">
        <f t="shared" ref="G23:G86" si="3">IF(D23&lt;&gt;"",E23+D23,"")</f>
        <v/>
      </c>
    </row>
    <row r="24" spans="1:7" x14ac:dyDescent="0.25">
      <c r="A24" s="23">
        <v>22</v>
      </c>
      <c r="B24" s="24">
        <v>44751</v>
      </c>
      <c r="C24" s="24" t="e">
        <f>IF('Investment Calculator'!$C$10&gt;=A24,DATE(YEAR(B24),1,1),NA())</f>
        <v>#N/A</v>
      </c>
      <c r="D24" s="22" t="str">
        <f>IF('Investment Calculator'!$C$10&gt;='Own Money'!C31,'Own Money'!O31,"")</f>
        <v/>
      </c>
      <c r="E24" s="22" t="str">
        <f>IF('Investment Calculator'!$C$10&gt;=Returns!C31,Returns!O31,"")</f>
        <v/>
      </c>
      <c r="F24" s="20" t="str">
        <f t="shared" si="2"/>
        <v/>
      </c>
      <c r="G24" s="25" t="str">
        <f t="shared" si="3"/>
        <v/>
      </c>
    </row>
    <row r="25" spans="1:7" x14ac:dyDescent="0.25">
      <c r="A25" s="23">
        <v>23</v>
      </c>
      <c r="B25" s="24">
        <v>45117</v>
      </c>
      <c r="C25" s="24" t="e">
        <f>IF('Investment Calculator'!$C$10&gt;=A25,DATE(YEAR(B25),1,1),NA())</f>
        <v>#N/A</v>
      </c>
      <c r="D25" s="22" t="str">
        <f>IF('Investment Calculator'!$C$10&gt;='Own Money'!C32,'Own Money'!O32,"")</f>
        <v/>
      </c>
      <c r="E25" s="22" t="str">
        <f>IF('Investment Calculator'!$C$10&gt;=Returns!C32,Returns!O32,"")</f>
        <v/>
      </c>
      <c r="F25" s="20" t="str">
        <f t="shared" si="2"/>
        <v/>
      </c>
      <c r="G25" s="25" t="str">
        <f t="shared" si="3"/>
        <v/>
      </c>
    </row>
    <row r="26" spans="1:7" x14ac:dyDescent="0.25">
      <c r="A26" s="23">
        <v>24</v>
      </c>
      <c r="B26" s="24">
        <v>45483</v>
      </c>
      <c r="C26" s="24" t="e">
        <f>IF('Investment Calculator'!$C$10&gt;=A26,DATE(YEAR(B26),1,1),NA())</f>
        <v>#N/A</v>
      </c>
      <c r="D26" s="22" t="str">
        <f>IF('Investment Calculator'!$C$10&gt;='Own Money'!C33,'Own Money'!O33,"")</f>
        <v/>
      </c>
      <c r="E26" s="22" t="str">
        <f>IF('Investment Calculator'!$C$10&gt;=Returns!C33,Returns!O33,"")</f>
        <v/>
      </c>
      <c r="F26" s="20" t="str">
        <f t="shared" si="2"/>
        <v/>
      </c>
      <c r="G26" s="25" t="str">
        <f t="shared" si="3"/>
        <v/>
      </c>
    </row>
    <row r="27" spans="1:7" x14ac:dyDescent="0.25">
      <c r="A27" s="23">
        <v>25</v>
      </c>
      <c r="B27" s="24">
        <v>45849</v>
      </c>
      <c r="C27" s="24" t="e">
        <f>IF('Investment Calculator'!$C$10&gt;=A27,DATE(YEAR(B27),1,1),NA())</f>
        <v>#N/A</v>
      </c>
      <c r="D27" s="22" t="str">
        <f>IF('Investment Calculator'!$C$10&gt;='Own Money'!C34,'Own Money'!O34,"")</f>
        <v/>
      </c>
      <c r="E27" s="22" t="str">
        <f>IF('Investment Calculator'!$C$10&gt;=Returns!C34,Returns!O34,"")</f>
        <v/>
      </c>
      <c r="F27" s="20" t="str">
        <f t="shared" si="2"/>
        <v/>
      </c>
      <c r="G27" s="25" t="str">
        <f t="shared" si="3"/>
        <v/>
      </c>
    </row>
    <row r="28" spans="1:7" x14ac:dyDescent="0.25">
      <c r="A28" s="23">
        <v>26</v>
      </c>
      <c r="B28" s="24">
        <v>46215</v>
      </c>
      <c r="C28" s="24" t="e">
        <f>IF('Investment Calculator'!$C$10&gt;=A28,DATE(YEAR(B28),1,1),NA())</f>
        <v>#N/A</v>
      </c>
      <c r="D28" s="22" t="str">
        <f>IF('Investment Calculator'!$C$10&gt;='Own Money'!C35,'Own Money'!O35,"")</f>
        <v/>
      </c>
      <c r="E28" s="22" t="str">
        <f>IF('Investment Calculator'!$C$10&gt;=Returns!C35,Returns!O35,"")</f>
        <v/>
      </c>
      <c r="F28" s="20" t="str">
        <f t="shared" si="2"/>
        <v/>
      </c>
      <c r="G28" s="25" t="str">
        <f t="shared" si="3"/>
        <v/>
      </c>
    </row>
    <row r="29" spans="1:7" x14ac:dyDescent="0.25">
      <c r="A29" s="23">
        <v>27</v>
      </c>
      <c r="B29" s="24">
        <v>46581</v>
      </c>
      <c r="C29" s="24" t="e">
        <f>IF('Investment Calculator'!$C$10&gt;=A29,DATE(YEAR(B29),1,1),NA())</f>
        <v>#N/A</v>
      </c>
      <c r="D29" s="22" t="str">
        <f>IF('Investment Calculator'!$C$10&gt;='Own Money'!C36,'Own Money'!O36,"")</f>
        <v/>
      </c>
      <c r="E29" s="22" t="str">
        <f>IF('Investment Calculator'!$C$10&gt;=Returns!C36,Returns!O36,"")</f>
        <v/>
      </c>
      <c r="F29" s="20" t="str">
        <f t="shared" si="2"/>
        <v/>
      </c>
      <c r="G29" s="25" t="str">
        <f t="shared" si="3"/>
        <v/>
      </c>
    </row>
    <row r="30" spans="1:7" x14ac:dyDescent="0.25">
      <c r="A30" s="23">
        <v>28</v>
      </c>
      <c r="B30" s="24">
        <v>46947</v>
      </c>
      <c r="C30" s="24" t="e">
        <f>IF('Investment Calculator'!$C$10&gt;=A30,DATE(YEAR(B30),1,1),NA())</f>
        <v>#N/A</v>
      </c>
      <c r="D30" s="22" t="str">
        <f>IF('Investment Calculator'!$C$10&gt;='Own Money'!C37,'Own Money'!O37,"")</f>
        <v/>
      </c>
      <c r="E30" s="22" t="str">
        <f>IF('Investment Calculator'!$C$10&gt;=Returns!C37,Returns!O37,"")</f>
        <v/>
      </c>
      <c r="F30" s="20" t="str">
        <f t="shared" si="2"/>
        <v/>
      </c>
      <c r="G30" s="25" t="str">
        <f t="shared" si="3"/>
        <v/>
      </c>
    </row>
    <row r="31" spans="1:7" x14ac:dyDescent="0.25">
      <c r="A31" s="23">
        <v>29</v>
      </c>
      <c r="B31" s="24">
        <v>47313</v>
      </c>
      <c r="C31" s="24" t="e">
        <f>IF('Investment Calculator'!$C$10&gt;=A31,DATE(YEAR(B31),1,1),NA())</f>
        <v>#N/A</v>
      </c>
      <c r="D31" s="22" t="str">
        <f>IF('Investment Calculator'!$C$10&gt;='Own Money'!C38,'Own Money'!O38,"")</f>
        <v/>
      </c>
      <c r="E31" s="22" t="str">
        <f>IF('Investment Calculator'!$C$10&gt;=Returns!C38,Returns!O38,"")</f>
        <v/>
      </c>
      <c r="F31" s="20" t="str">
        <f t="shared" si="2"/>
        <v/>
      </c>
      <c r="G31" s="25" t="str">
        <f t="shared" si="3"/>
        <v/>
      </c>
    </row>
    <row r="32" spans="1:7" x14ac:dyDescent="0.25">
      <c r="A32" s="23">
        <v>30</v>
      </c>
      <c r="B32" s="24">
        <v>47679</v>
      </c>
      <c r="C32" s="24" t="e">
        <f>IF('Investment Calculator'!$C$10&gt;=A32,DATE(YEAR(B32),1,1),NA())</f>
        <v>#N/A</v>
      </c>
      <c r="D32" s="22" t="str">
        <f>IF('Investment Calculator'!$C$10&gt;='Own Money'!C39,'Own Money'!O39,"")</f>
        <v/>
      </c>
      <c r="E32" s="22" t="str">
        <f>IF('Investment Calculator'!$C$10&gt;=Returns!C39,Returns!O39,"")</f>
        <v/>
      </c>
      <c r="F32" s="20" t="str">
        <f t="shared" si="2"/>
        <v/>
      </c>
      <c r="G32" s="25" t="str">
        <f t="shared" si="3"/>
        <v/>
      </c>
    </row>
    <row r="33" spans="1:7" x14ac:dyDescent="0.25">
      <c r="A33" s="23">
        <v>31</v>
      </c>
      <c r="B33" s="24">
        <v>48045</v>
      </c>
      <c r="C33" s="24" t="e">
        <f>IF('Investment Calculator'!$C$10&gt;=A33,DATE(YEAR(B33),1,1),NA())</f>
        <v>#N/A</v>
      </c>
      <c r="D33" s="22" t="str">
        <f>IF('Investment Calculator'!$C$10&gt;='Own Money'!C40,'Own Money'!O40,"")</f>
        <v/>
      </c>
      <c r="E33" s="22" t="str">
        <f>IF('Investment Calculator'!$C$10&gt;=Returns!C40,Returns!O40,"")</f>
        <v/>
      </c>
      <c r="F33" s="20" t="str">
        <f t="shared" si="2"/>
        <v/>
      </c>
      <c r="G33" s="25" t="str">
        <f t="shared" si="3"/>
        <v/>
      </c>
    </row>
    <row r="34" spans="1:7" x14ac:dyDescent="0.25">
      <c r="A34" s="23">
        <v>32</v>
      </c>
      <c r="B34" s="24">
        <v>48411</v>
      </c>
      <c r="C34" s="24" t="e">
        <f>IF('Investment Calculator'!$C$10&gt;=A34,DATE(YEAR(B34),1,1),NA())</f>
        <v>#N/A</v>
      </c>
      <c r="D34" s="22" t="str">
        <f>IF('Investment Calculator'!$C$10&gt;='Own Money'!C41,'Own Money'!O41,"")</f>
        <v/>
      </c>
      <c r="E34" s="22" t="str">
        <f>IF('Investment Calculator'!$C$10&gt;=Returns!C41,Returns!O41,"")</f>
        <v/>
      </c>
      <c r="F34" s="20" t="str">
        <f t="shared" si="2"/>
        <v/>
      </c>
      <c r="G34" s="25" t="str">
        <f t="shared" si="3"/>
        <v/>
      </c>
    </row>
    <row r="35" spans="1:7" x14ac:dyDescent="0.25">
      <c r="A35" s="23">
        <v>33</v>
      </c>
      <c r="B35" s="24">
        <v>48777</v>
      </c>
      <c r="C35" s="24" t="e">
        <f>IF('Investment Calculator'!$C$10&gt;=A35,DATE(YEAR(B35),1,1),NA())</f>
        <v>#N/A</v>
      </c>
      <c r="D35" s="22" t="str">
        <f>IF('Investment Calculator'!$C$10&gt;='Own Money'!C42,'Own Money'!O42,"")</f>
        <v/>
      </c>
      <c r="E35" s="22" t="str">
        <f>IF('Investment Calculator'!$C$10&gt;=Returns!C42,Returns!O42,"")</f>
        <v/>
      </c>
      <c r="F35" s="20" t="str">
        <f t="shared" si="2"/>
        <v/>
      </c>
      <c r="G35" s="25" t="str">
        <f t="shared" si="3"/>
        <v/>
      </c>
    </row>
    <row r="36" spans="1:7" x14ac:dyDescent="0.25">
      <c r="A36" s="23">
        <v>34</v>
      </c>
      <c r="B36" s="24">
        <v>49143</v>
      </c>
      <c r="C36" s="24" t="e">
        <f>IF('Investment Calculator'!$C$10&gt;=A36,DATE(YEAR(B36),1,1),NA())</f>
        <v>#N/A</v>
      </c>
      <c r="D36" s="22" t="str">
        <f>IF('Investment Calculator'!$C$10&gt;='Own Money'!C43,'Own Money'!O43,"")</f>
        <v/>
      </c>
      <c r="E36" s="22" t="str">
        <f>IF('Investment Calculator'!$C$10&gt;=Returns!C43,Returns!O43,"")</f>
        <v/>
      </c>
      <c r="F36" s="20" t="str">
        <f t="shared" si="2"/>
        <v/>
      </c>
      <c r="G36" s="25" t="str">
        <f t="shared" si="3"/>
        <v/>
      </c>
    </row>
    <row r="37" spans="1:7" x14ac:dyDescent="0.25">
      <c r="A37" s="23">
        <v>35</v>
      </c>
      <c r="B37" s="24">
        <v>49509</v>
      </c>
      <c r="C37" s="24" t="e">
        <f>IF('Investment Calculator'!$C$10&gt;=A37,DATE(YEAR(B37),1,1),NA())</f>
        <v>#N/A</v>
      </c>
      <c r="D37" s="22" t="str">
        <f>IF('Investment Calculator'!$C$10&gt;='Own Money'!C44,'Own Money'!O44,"")</f>
        <v/>
      </c>
      <c r="E37" s="22" t="str">
        <f>IF('Investment Calculator'!$C$10&gt;=Returns!C44,Returns!O44,"")</f>
        <v/>
      </c>
      <c r="F37" s="20" t="str">
        <f t="shared" si="2"/>
        <v/>
      </c>
      <c r="G37" s="25" t="str">
        <f t="shared" si="3"/>
        <v/>
      </c>
    </row>
    <row r="38" spans="1:7" x14ac:dyDescent="0.25">
      <c r="A38" s="23">
        <v>36</v>
      </c>
      <c r="B38" s="24">
        <v>49875</v>
      </c>
      <c r="C38" s="24" t="e">
        <f>IF('Investment Calculator'!$C$10&gt;=A38,DATE(YEAR(B38),1,1),NA())</f>
        <v>#N/A</v>
      </c>
      <c r="D38" s="22" t="str">
        <f>IF('Investment Calculator'!$C$10&gt;='Own Money'!C45,'Own Money'!O45,"")</f>
        <v/>
      </c>
      <c r="E38" s="22" t="str">
        <f>IF('Investment Calculator'!$C$10&gt;=Returns!C45,Returns!O45,"")</f>
        <v/>
      </c>
      <c r="F38" s="20" t="str">
        <f t="shared" si="2"/>
        <v/>
      </c>
      <c r="G38" s="25" t="str">
        <f t="shared" si="3"/>
        <v/>
      </c>
    </row>
    <row r="39" spans="1:7" x14ac:dyDescent="0.25">
      <c r="A39" s="23">
        <v>37</v>
      </c>
      <c r="B39" s="24">
        <v>50241</v>
      </c>
      <c r="C39" s="24" t="e">
        <f>IF('Investment Calculator'!$C$10&gt;=A39,DATE(YEAR(B39),1,1),NA())</f>
        <v>#N/A</v>
      </c>
      <c r="D39" s="22" t="str">
        <f>IF('Investment Calculator'!$C$10&gt;='Own Money'!C46,'Own Money'!O46,"")</f>
        <v/>
      </c>
      <c r="E39" s="22" t="str">
        <f>IF('Investment Calculator'!$C$10&gt;=Returns!C46,Returns!O46,"")</f>
        <v/>
      </c>
      <c r="F39" s="20" t="str">
        <f t="shared" si="2"/>
        <v/>
      </c>
      <c r="G39" s="25" t="str">
        <f t="shared" si="3"/>
        <v/>
      </c>
    </row>
    <row r="40" spans="1:7" x14ac:dyDescent="0.25">
      <c r="A40" s="23">
        <v>38</v>
      </c>
      <c r="B40" s="24">
        <v>50607</v>
      </c>
      <c r="C40" s="24" t="e">
        <f>IF('Investment Calculator'!$C$10&gt;=A40,DATE(YEAR(B40),1,1),NA())</f>
        <v>#N/A</v>
      </c>
      <c r="D40" s="22" t="str">
        <f>IF('Investment Calculator'!$C$10&gt;='Own Money'!C47,'Own Money'!O47,"")</f>
        <v/>
      </c>
      <c r="E40" s="22" t="str">
        <f>IF('Investment Calculator'!$C$10&gt;=Returns!C47,Returns!O47,"")</f>
        <v/>
      </c>
      <c r="F40" s="20" t="str">
        <f t="shared" si="2"/>
        <v/>
      </c>
      <c r="G40" s="25" t="str">
        <f t="shared" si="3"/>
        <v/>
      </c>
    </row>
    <row r="41" spans="1:7" x14ac:dyDescent="0.25">
      <c r="A41" s="23">
        <v>39</v>
      </c>
      <c r="B41" s="24">
        <v>50973</v>
      </c>
      <c r="C41" s="24" t="e">
        <f>IF('Investment Calculator'!$C$10&gt;=A41,DATE(YEAR(B41),1,1),NA())</f>
        <v>#N/A</v>
      </c>
      <c r="D41" s="22" t="str">
        <f>IF('Investment Calculator'!$C$10&gt;='Own Money'!C48,'Own Money'!O48,"")</f>
        <v/>
      </c>
      <c r="E41" s="22" t="str">
        <f>IF('Investment Calculator'!$C$10&gt;=Returns!C48,Returns!O48,"")</f>
        <v/>
      </c>
      <c r="F41" s="20" t="str">
        <f t="shared" si="2"/>
        <v/>
      </c>
      <c r="G41" s="25" t="str">
        <f t="shared" si="3"/>
        <v/>
      </c>
    </row>
    <row r="42" spans="1:7" x14ac:dyDescent="0.25">
      <c r="A42" s="23">
        <v>40</v>
      </c>
      <c r="B42" s="24">
        <v>51339</v>
      </c>
      <c r="C42" s="24" t="e">
        <f>IF('Investment Calculator'!$C$10&gt;=A42,DATE(YEAR(B42),1,1),NA())</f>
        <v>#N/A</v>
      </c>
      <c r="D42" s="22" t="str">
        <f>IF('Investment Calculator'!$C$10&gt;='Own Money'!C49,'Own Money'!O49,"")</f>
        <v/>
      </c>
      <c r="E42" s="22" t="str">
        <f>IF('Investment Calculator'!$C$10&gt;=Returns!C49,Returns!O49,"")</f>
        <v/>
      </c>
      <c r="F42" s="20" t="str">
        <f t="shared" si="2"/>
        <v/>
      </c>
      <c r="G42" s="25" t="str">
        <f t="shared" si="3"/>
        <v/>
      </c>
    </row>
    <row r="43" spans="1:7" x14ac:dyDescent="0.25">
      <c r="A43" s="23">
        <v>41</v>
      </c>
      <c r="B43" s="24">
        <v>51704</v>
      </c>
      <c r="C43" s="24" t="e">
        <f>IF('Investment Calculator'!$C$10&gt;=A43,DATE(YEAR(B43),1,1),NA())</f>
        <v>#N/A</v>
      </c>
      <c r="D43" s="22" t="str">
        <f>IF('Investment Calculator'!$C$10&gt;='Own Money'!C50,'Own Money'!O50,"")</f>
        <v/>
      </c>
      <c r="E43" s="22" t="str">
        <f>IF('Investment Calculator'!$C$10&gt;=Returns!C50,Returns!O50,"")</f>
        <v/>
      </c>
      <c r="F43" s="20" t="str">
        <f t="shared" si="2"/>
        <v/>
      </c>
      <c r="G43" s="25" t="str">
        <f t="shared" si="3"/>
        <v/>
      </c>
    </row>
    <row r="44" spans="1:7" x14ac:dyDescent="0.25">
      <c r="A44" s="23">
        <v>42</v>
      </c>
      <c r="B44" s="24">
        <v>52069</v>
      </c>
      <c r="C44" s="24" t="e">
        <f>IF('Investment Calculator'!$C$10&gt;=A44,DATE(YEAR(B44),1,1),NA())</f>
        <v>#N/A</v>
      </c>
      <c r="D44" s="22" t="str">
        <f>IF('Investment Calculator'!$C$10&gt;='Own Money'!C51,'Own Money'!O51,"")</f>
        <v/>
      </c>
      <c r="E44" s="22" t="str">
        <f>IF('Investment Calculator'!$C$10&gt;=Returns!C51,Returns!O51,"")</f>
        <v/>
      </c>
      <c r="F44" s="20" t="str">
        <f t="shared" si="2"/>
        <v/>
      </c>
      <c r="G44" s="25" t="str">
        <f t="shared" si="3"/>
        <v/>
      </c>
    </row>
    <row r="45" spans="1:7" x14ac:dyDescent="0.25">
      <c r="A45" s="23">
        <v>43</v>
      </c>
      <c r="B45" s="24">
        <v>52434</v>
      </c>
      <c r="C45" s="24" t="e">
        <f>IF('Investment Calculator'!$C$10&gt;=A45,DATE(YEAR(B45),1,1),NA())</f>
        <v>#N/A</v>
      </c>
      <c r="D45" s="22" t="str">
        <f>IF('Investment Calculator'!$C$10&gt;='Own Money'!C52,'Own Money'!O52,"")</f>
        <v/>
      </c>
      <c r="E45" s="22" t="str">
        <f>IF('Investment Calculator'!$C$10&gt;=Returns!C52,Returns!O52,"")</f>
        <v/>
      </c>
      <c r="F45" s="20" t="str">
        <f t="shared" si="2"/>
        <v/>
      </c>
      <c r="G45" s="25" t="str">
        <f t="shared" si="3"/>
        <v/>
      </c>
    </row>
    <row r="46" spans="1:7" x14ac:dyDescent="0.25">
      <c r="A46" s="23">
        <v>44</v>
      </c>
      <c r="B46" s="24">
        <v>52800</v>
      </c>
      <c r="C46" s="24" t="e">
        <f>IF('Investment Calculator'!$C$10&gt;=A46,DATE(YEAR(B46),1,1),NA())</f>
        <v>#N/A</v>
      </c>
      <c r="D46" s="22" t="str">
        <f>IF('Investment Calculator'!$C$10&gt;='Own Money'!C53,'Own Money'!O53,"")</f>
        <v/>
      </c>
      <c r="E46" s="22" t="str">
        <f>IF('Investment Calculator'!$C$10&gt;=Returns!C53,Returns!O53,"")</f>
        <v/>
      </c>
      <c r="F46" s="20" t="str">
        <f t="shared" si="2"/>
        <v/>
      </c>
      <c r="G46" s="25" t="str">
        <f t="shared" si="3"/>
        <v/>
      </c>
    </row>
    <row r="47" spans="1:7" x14ac:dyDescent="0.25">
      <c r="A47" s="23">
        <v>45</v>
      </c>
      <c r="B47" s="24">
        <v>53165</v>
      </c>
      <c r="C47" s="24" t="e">
        <f>IF('Investment Calculator'!$C$10&gt;=A47,DATE(YEAR(B47),1,1),NA())</f>
        <v>#N/A</v>
      </c>
      <c r="D47" s="22" t="str">
        <f>IF('Investment Calculator'!$C$10&gt;='Own Money'!C54,'Own Money'!O54,"")</f>
        <v/>
      </c>
      <c r="E47" s="22" t="str">
        <f>IF('Investment Calculator'!$C$10&gt;=Returns!C54,Returns!O54,"")</f>
        <v/>
      </c>
      <c r="F47" s="20" t="str">
        <f t="shared" si="2"/>
        <v/>
      </c>
      <c r="G47" s="25" t="str">
        <f t="shared" si="3"/>
        <v/>
      </c>
    </row>
    <row r="48" spans="1:7" x14ac:dyDescent="0.25">
      <c r="A48" s="23">
        <v>46</v>
      </c>
      <c r="B48" s="24">
        <v>53530</v>
      </c>
      <c r="C48" s="24" t="e">
        <f>IF('Investment Calculator'!$C$10&gt;=A48,DATE(YEAR(B48),1,1),NA())</f>
        <v>#N/A</v>
      </c>
      <c r="D48" s="22" t="str">
        <f>IF('Investment Calculator'!$C$10&gt;='Own Money'!C55,'Own Money'!O55,"")</f>
        <v/>
      </c>
      <c r="E48" s="22" t="str">
        <f>IF('Investment Calculator'!$C$10&gt;=Returns!C55,Returns!O55,"")</f>
        <v/>
      </c>
      <c r="F48" s="20" t="str">
        <f t="shared" si="2"/>
        <v/>
      </c>
      <c r="G48" s="25" t="str">
        <f t="shared" si="3"/>
        <v/>
      </c>
    </row>
    <row r="49" spans="1:7" x14ac:dyDescent="0.25">
      <c r="A49" s="23">
        <v>47</v>
      </c>
      <c r="B49" s="24">
        <v>53895</v>
      </c>
      <c r="C49" s="24" t="e">
        <f>IF('Investment Calculator'!$C$10&gt;=A49,DATE(YEAR(B49),1,1),NA())</f>
        <v>#N/A</v>
      </c>
      <c r="D49" s="22" t="str">
        <f>IF('Investment Calculator'!$C$10&gt;='Own Money'!C56,'Own Money'!O56,"")</f>
        <v/>
      </c>
      <c r="E49" s="22" t="str">
        <f>IF('Investment Calculator'!$C$10&gt;=Returns!C56,Returns!O56,"")</f>
        <v/>
      </c>
      <c r="F49" s="20" t="str">
        <f t="shared" si="2"/>
        <v/>
      </c>
      <c r="G49" s="25" t="str">
        <f t="shared" si="3"/>
        <v/>
      </c>
    </row>
    <row r="50" spans="1:7" x14ac:dyDescent="0.25">
      <c r="A50" s="23">
        <v>48</v>
      </c>
      <c r="B50" s="24">
        <v>54261</v>
      </c>
      <c r="C50" s="24" t="e">
        <f>IF('Investment Calculator'!$C$10&gt;=A50,DATE(YEAR(B50),1,1),NA())</f>
        <v>#N/A</v>
      </c>
      <c r="D50" s="22" t="str">
        <f>IF('Investment Calculator'!$C$10&gt;='Own Money'!C57,'Own Money'!O57,"")</f>
        <v/>
      </c>
      <c r="E50" s="22" t="str">
        <f>IF('Investment Calculator'!$C$10&gt;=Returns!C57,Returns!O57,"")</f>
        <v/>
      </c>
      <c r="F50" s="20" t="str">
        <f t="shared" si="2"/>
        <v/>
      </c>
      <c r="G50" s="25" t="str">
        <f t="shared" si="3"/>
        <v/>
      </c>
    </row>
    <row r="51" spans="1:7" x14ac:dyDescent="0.25">
      <c r="A51" s="23">
        <v>49</v>
      </c>
      <c r="B51" s="24">
        <v>54626</v>
      </c>
      <c r="C51" s="24" t="e">
        <f>IF('Investment Calculator'!$C$10&gt;=A51,DATE(YEAR(B51),1,1),NA())</f>
        <v>#N/A</v>
      </c>
      <c r="D51" s="22" t="str">
        <f>IF('Investment Calculator'!$C$10&gt;='Own Money'!C58,'Own Money'!O58,"")</f>
        <v/>
      </c>
      <c r="E51" s="22" t="str">
        <f>IF('Investment Calculator'!$C$10&gt;=Returns!C58,Returns!O58,"")</f>
        <v/>
      </c>
      <c r="F51" s="20" t="str">
        <f t="shared" si="2"/>
        <v/>
      </c>
      <c r="G51" s="25" t="str">
        <f t="shared" si="3"/>
        <v/>
      </c>
    </row>
    <row r="52" spans="1:7" x14ac:dyDescent="0.25">
      <c r="A52" s="23">
        <v>50</v>
      </c>
      <c r="B52" s="24">
        <v>54991</v>
      </c>
      <c r="C52" s="24" t="e">
        <f>IF('Investment Calculator'!$C$10&gt;=A52,DATE(YEAR(B52),1,1),NA())</f>
        <v>#N/A</v>
      </c>
      <c r="D52" s="22" t="str">
        <f>IF('Investment Calculator'!$C$10&gt;='Own Money'!C59,'Own Money'!O59,"")</f>
        <v/>
      </c>
      <c r="E52" s="22" t="str">
        <f>IF('Investment Calculator'!$C$10&gt;=Returns!C59,Returns!O59,"")</f>
        <v/>
      </c>
      <c r="F52" s="20" t="str">
        <f t="shared" si="2"/>
        <v/>
      </c>
      <c r="G52" s="25" t="str">
        <f t="shared" si="3"/>
        <v/>
      </c>
    </row>
    <row r="53" spans="1:7" x14ac:dyDescent="0.25">
      <c r="A53" s="23">
        <v>51</v>
      </c>
      <c r="B53" s="24">
        <v>55356</v>
      </c>
      <c r="C53" s="24" t="e">
        <f>IF('Investment Calculator'!$C$10&gt;=A53,DATE(YEAR(B53),1,1),NA())</f>
        <v>#N/A</v>
      </c>
      <c r="D53" s="22" t="str">
        <f>IF('Investment Calculator'!$C$10&gt;='Own Money'!C60,'Own Money'!O60,"")</f>
        <v/>
      </c>
      <c r="E53" s="22" t="str">
        <f>IF('Investment Calculator'!$C$10&gt;=Returns!C60,Returns!O60,"")</f>
        <v/>
      </c>
      <c r="F53" s="20" t="str">
        <f t="shared" si="2"/>
        <v/>
      </c>
      <c r="G53" s="25" t="str">
        <f t="shared" si="3"/>
        <v/>
      </c>
    </row>
    <row r="54" spans="1:7" x14ac:dyDescent="0.25">
      <c r="A54" s="23">
        <v>52</v>
      </c>
      <c r="B54" s="24">
        <v>55722</v>
      </c>
      <c r="C54" s="24" t="e">
        <f>IF('Investment Calculator'!$C$10&gt;=A54,DATE(YEAR(B54),1,1),NA())</f>
        <v>#N/A</v>
      </c>
      <c r="D54" s="22" t="str">
        <f>IF('Investment Calculator'!$C$10&gt;='Own Money'!C61,'Own Money'!O61,"")</f>
        <v/>
      </c>
      <c r="E54" s="22" t="str">
        <f>IF('Investment Calculator'!$C$10&gt;=Returns!C61,Returns!O61,"")</f>
        <v/>
      </c>
      <c r="F54" s="20" t="str">
        <f t="shared" si="2"/>
        <v/>
      </c>
      <c r="G54" s="25" t="str">
        <f t="shared" si="3"/>
        <v/>
      </c>
    </row>
    <row r="55" spans="1:7" x14ac:dyDescent="0.25">
      <c r="A55" s="23">
        <v>53</v>
      </c>
      <c r="B55" s="24">
        <v>56087</v>
      </c>
      <c r="C55" s="24" t="e">
        <f>IF('Investment Calculator'!$C$10&gt;=A55,DATE(YEAR(B55),1,1),NA())</f>
        <v>#N/A</v>
      </c>
      <c r="D55" s="22" t="str">
        <f>IF('Investment Calculator'!$C$10&gt;='Own Money'!C62,'Own Money'!O62,"")</f>
        <v/>
      </c>
      <c r="E55" s="22" t="str">
        <f>IF('Investment Calculator'!$C$10&gt;=Returns!C62,Returns!O62,"")</f>
        <v/>
      </c>
      <c r="F55" s="20" t="str">
        <f t="shared" si="2"/>
        <v/>
      </c>
      <c r="G55" s="25" t="str">
        <f t="shared" si="3"/>
        <v/>
      </c>
    </row>
    <row r="56" spans="1:7" x14ac:dyDescent="0.25">
      <c r="A56" s="23">
        <v>54</v>
      </c>
      <c r="B56" s="24">
        <v>56452</v>
      </c>
      <c r="C56" s="24" t="e">
        <f>IF('Investment Calculator'!$C$10&gt;=A56,DATE(YEAR(B56),1,1),NA())</f>
        <v>#N/A</v>
      </c>
      <c r="D56" s="22" t="str">
        <f>IF('Investment Calculator'!$C$10&gt;='Own Money'!C63,'Own Money'!O63,"")</f>
        <v/>
      </c>
      <c r="E56" s="22" t="str">
        <f>IF('Investment Calculator'!$C$10&gt;=Returns!C63,Returns!O63,"")</f>
        <v/>
      </c>
      <c r="F56" s="20" t="str">
        <f t="shared" si="2"/>
        <v/>
      </c>
      <c r="G56" s="25" t="str">
        <f t="shared" si="3"/>
        <v/>
      </c>
    </row>
    <row r="57" spans="1:7" x14ac:dyDescent="0.25">
      <c r="A57" s="23">
        <v>55</v>
      </c>
      <c r="B57" s="24">
        <v>56817</v>
      </c>
      <c r="C57" s="24" t="e">
        <f>IF('Investment Calculator'!$C$10&gt;=A57,DATE(YEAR(B57),1,1),NA())</f>
        <v>#N/A</v>
      </c>
      <c r="D57" s="22" t="str">
        <f>IF('Investment Calculator'!$C$10&gt;='Own Money'!C64,'Own Money'!O64,"")</f>
        <v/>
      </c>
      <c r="E57" s="22" t="str">
        <f>IF('Investment Calculator'!$C$10&gt;=Returns!C64,Returns!O64,"")</f>
        <v/>
      </c>
      <c r="F57" s="20" t="str">
        <f t="shared" si="2"/>
        <v/>
      </c>
      <c r="G57" s="25" t="str">
        <f t="shared" si="3"/>
        <v/>
      </c>
    </row>
    <row r="58" spans="1:7" x14ac:dyDescent="0.25">
      <c r="A58" s="23">
        <v>56</v>
      </c>
      <c r="B58" s="24">
        <v>57183</v>
      </c>
      <c r="C58" s="24" t="e">
        <f>IF('Investment Calculator'!$C$10&gt;=A58,DATE(YEAR(B58),1,1),NA())</f>
        <v>#N/A</v>
      </c>
      <c r="D58" s="22" t="str">
        <f>IF('Investment Calculator'!$C$10&gt;='Own Money'!C65,'Own Money'!O65,"")</f>
        <v/>
      </c>
      <c r="E58" s="22" t="str">
        <f>IF('Investment Calculator'!$C$10&gt;=Returns!C65,Returns!O65,"")</f>
        <v/>
      </c>
      <c r="F58" s="20" t="str">
        <f t="shared" si="2"/>
        <v/>
      </c>
      <c r="G58" s="25" t="str">
        <f t="shared" si="3"/>
        <v/>
      </c>
    </row>
    <row r="59" spans="1:7" x14ac:dyDescent="0.25">
      <c r="A59" s="23">
        <v>57</v>
      </c>
      <c r="B59" s="24">
        <v>57548</v>
      </c>
      <c r="C59" s="24" t="e">
        <f>IF('Investment Calculator'!$C$10&gt;=A59,DATE(YEAR(B59),1,1),NA())</f>
        <v>#N/A</v>
      </c>
      <c r="D59" s="22" t="str">
        <f>IF('Investment Calculator'!$C$10&gt;='Own Money'!C66,'Own Money'!O66,"")</f>
        <v/>
      </c>
      <c r="E59" s="22" t="str">
        <f>IF('Investment Calculator'!$C$10&gt;=Returns!C66,Returns!O66,"")</f>
        <v/>
      </c>
      <c r="F59" s="20" t="str">
        <f t="shared" si="2"/>
        <v/>
      </c>
      <c r="G59" s="25" t="str">
        <f t="shared" si="3"/>
        <v/>
      </c>
    </row>
    <row r="60" spans="1:7" x14ac:dyDescent="0.25">
      <c r="A60" s="23">
        <v>58</v>
      </c>
      <c r="B60" s="24">
        <v>57913</v>
      </c>
      <c r="C60" s="24" t="e">
        <f>IF('Investment Calculator'!$C$10&gt;=A60,DATE(YEAR(B60),1,1),NA())</f>
        <v>#N/A</v>
      </c>
      <c r="D60" s="22" t="str">
        <f>IF('Investment Calculator'!$C$10&gt;='Own Money'!C67,'Own Money'!O67,"")</f>
        <v/>
      </c>
      <c r="E60" s="22" t="str">
        <f>IF('Investment Calculator'!$C$10&gt;=Returns!C67,Returns!O67,"")</f>
        <v/>
      </c>
      <c r="F60" s="20" t="str">
        <f t="shared" si="2"/>
        <v/>
      </c>
      <c r="G60" s="25" t="str">
        <f t="shared" si="3"/>
        <v/>
      </c>
    </row>
    <row r="61" spans="1:7" x14ac:dyDescent="0.25">
      <c r="A61" s="23">
        <v>59</v>
      </c>
      <c r="B61" s="24">
        <v>58278</v>
      </c>
      <c r="C61" s="24" t="e">
        <f>IF('Investment Calculator'!$C$10&gt;=A61,DATE(YEAR(B61),1,1),NA())</f>
        <v>#N/A</v>
      </c>
      <c r="D61" s="22" t="str">
        <f>IF('Investment Calculator'!$C$10&gt;='Own Money'!C68,'Own Money'!O68,"")</f>
        <v/>
      </c>
      <c r="E61" s="22" t="str">
        <f>IF('Investment Calculator'!$C$10&gt;=Returns!C68,Returns!O68,"")</f>
        <v/>
      </c>
      <c r="F61" s="20" t="str">
        <f t="shared" si="2"/>
        <v/>
      </c>
      <c r="G61" s="25" t="str">
        <f t="shared" si="3"/>
        <v/>
      </c>
    </row>
    <row r="62" spans="1:7" x14ac:dyDescent="0.25">
      <c r="A62" s="23">
        <v>60</v>
      </c>
      <c r="B62" s="24">
        <v>58644</v>
      </c>
      <c r="C62" s="24" t="e">
        <f>IF('Investment Calculator'!$C$10&gt;=A62,DATE(YEAR(B62),1,1),NA())</f>
        <v>#N/A</v>
      </c>
      <c r="D62" s="22" t="str">
        <f>IF('Investment Calculator'!$C$10&gt;='Own Money'!C69,'Own Money'!O69,"")</f>
        <v/>
      </c>
      <c r="E62" s="22" t="str">
        <f>IF('Investment Calculator'!$C$10&gt;=Returns!C69,Returns!O69,"")</f>
        <v/>
      </c>
      <c r="F62" s="20" t="str">
        <f t="shared" si="2"/>
        <v/>
      </c>
      <c r="G62" s="25" t="str">
        <f t="shared" si="3"/>
        <v/>
      </c>
    </row>
    <row r="63" spans="1:7" x14ac:dyDescent="0.25">
      <c r="A63" s="23">
        <v>61</v>
      </c>
      <c r="B63" s="24">
        <v>59009</v>
      </c>
      <c r="C63" s="24" t="e">
        <f>IF('Investment Calculator'!$C$10&gt;=A63,DATE(YEAR(B63),1,1),NA())</f>
        <v>#N/A</v>
      </c>
      <c r="D63" s="22" t="str">
        <f>IF('Investment Calculator'!$C$10&gt;='Own Money'!C70,'Own Money'!O70,"")</f>
        <v/>
      </c>
      <c r="E63" s="22" t="str">
        <f>IF('Investment Calculator'!$C$10&gt;=Returns!C70,Returns!O70,"")</f>
        <v/>
      </c>
      <c r="F63" s="20" t="str">
        <f t="shared" si="2"/>
        <v/>
      </c>
      <c r="G63" s="25" t="str">
        <f t="shared" si="3"/>
        <v/>
      </c>
    </row>
    <row r="64" spans="1:7" x14ac:dyDescent="0.25">
      <c r="A64" s="23">
        <v>62</v>
      </c>
      <c r="B64" s="24">
        <v>59374</v>
      </c>
      <c r="C64" s="24" t="e">
        <f>IF('Investment Calculator'!$C$10&gt;=A64,DATE(YEAR(B64),1,1),NA())</f>
        <v>#N/A</v>
      </c>
      <c r="D64" s="22" t="str">
        <f>IF('Investment Calculator'!$C$10&gt;='Own Money'!C71,'Own Money'!O71,"")</f>
        <v/>
      </c>
      <c r="E64" s="22" t="str">
        <f>IF('Investment Calculator'!$C$10&gt;=Returns!C71,Returns!O71,"")</f>
        <v/>
      </c>
      <c r="F64" s="20" t="str">
        <f t="shared" si="2"/>
        <v/>
      </c>
      <c r="G64" s="25" t="str">
        <f t="shared" si="3"/>
        <v/>
      </c>
    </row>
    <row r="65" spans="1:7" x14ac:dyDescent="0.25">
      <c r="A65" s="23">
        <v>63</v>
      </c>
      <c r="B65" s="24">
        <v>59739</v>
      </c>
      <c r="C65" s="24" t="e">
        <f>IF('Investment Calculator'!$C$10&gt;=A65,DATE(YEAR(B65),1,1),NA())</f>
        <v>#N/A</v>
      </c>
      <c r="D65" s="22" t="str">
        <f>IF('Investment Calculator'!$C$10&gt;='Own Money'!C72,'Own Money'!O72,"")</f>
        <v/>
      </c>
      <c r="E65" s="22" t="str">
        <f>IF('Investment Calculator'!$C$10&gt;=Returns!C72,Returns!O72,"")</f>
        <v/>
      </c>
      <c r="F65" s="20" t="str">
        <f t="shared" si="2"/>
        <v/>
      </c>
      <c r="G65" s="25" t="str">
        <f t="shared" si="3"/>
        <v/>
      </c>
    </row>
    <row r="66" spans="1:7" x14ac:dyDescent="0.25">
      <c r="A66" s="23">
        <v>64</v>
      </c>
      <c r="B66" s="24">
        <v>60105</v>
      </c>
      <c r="C66" s="24" t="e">
        <f>IF('Investment Calculator'!$C$10&gt;=A66,DATE(YEAR(B66),1,1),NA())</f>
        <v>#N/A</v>
      </c>
      <c r="D66" s="22" t="str">
        <f>IF('Investment Calculator'!$C$10&gt;='Own Money'!C73,'Own Money'!O73,"")</f>
        <v/>
      </c>
      <c r="E66" s="22" t="str">
        <f>IF('Investment Calculator'!$C$10&gt;=Returns!C73,Returns!O73,"")</f>
        <v/>
      </c>
      <c r="F66" s="20" t="str">
        <f t="shared" si="2"/>
        <v/>
      </c>
      <c r="G66" s="25" t="str">
        <f t="shared" si="3"/>
        <v/>
      </c>
    </row>
    <row r="67" spans="1:7" x14ac:dyDescent="0.25">
      <c r="A67" s="23">
        <v>65</v>
      </c>
      <c r="B67" s="24">
        <v>60470</v>
      </c>
      <c r="C67" s="24" t="e">
        <f>IF('Investment Calculator'!$C$10&gt;=A67,DATE(YEAR(B67),1,1),NA())</f>
        <v>#N/A</v>
      </c>
      <c r="D67" s="22" t="str">
        <f>IF('Investment Calculator'!$C$10&gt;='Own Money'!C74,'Own Money'!O74,"")</f>
        <v/>
      </c>
      <c r="E67" s="22" t="str">
        <f>IF('Investment Calculator'!$C$10&gt;=Returns!C74,Returns!O74,"")</f>
        <v/>
      </c>
      <c r="F67" s="20" t="str">
        <f t="shared" si="2"/>
        <v/>
      </c>
      <c r="G67" s="25" t="str">
        <f t="shared" si="3"/>
        <v/>
      </c>
    </row>
    <row r="68" spans="1:7" x14ac:dyDescent="0.25">
      <c r="A68" s="23">
        <v>66</v>
      </c>
      <c r="B68" s="24">
        <v>60835</v>
      </c>
      <c r="C68" s="24" t="e">
        <f>IF('Investment Calculator'!$C$10&gt;=A68,DATE(YEAR(B68),1,1),NA())</f>
        <v>#N/A</v>
      </c>
      <c r="D68" s="22" t="str">
        <f>IF('Investment Calculator'!$C$10&gt;='Own Money'!C75,'Own Money'!O75,"")</f>
        <v/>
      </c>
      <c r="E68" s="22" t="str">
        <f>IF('Investment Calculator'!$C$10&gt;=Returns!C75,Returns!O75,"")</f>
        <v/>
      </c>
      <c r="F68" s="20" t="str">
        <f t="shared" si="2"/>
        <v/>
      </c>
      <c r="G68" s="25" t="str">
        <f t="shared" si="3"/>
        <v/>
      </c>
    </row>
    <row r="69" spans="1:7" x14ac:dyDescent="0.25">
      <c r="A69" s="23">
        <v>67</v>
      </c>
      <c r="B69" s="24">
        <v>61200</v>
      </c>
      <c r="C69" s="24" t="e">
        <f>IF('Investment Calculator'!$C$10&gt;=A69,DATE(YEAR(B69),1,1),NA())</f>
        <v>#N/A</v>
      </c>
      <c r="D69" s="22" t="str">
        <f>IF('Investment Calculator'!$C$10&gt;='Own Money'!C76,'Own Money'!O76,"")</f>
        <v/>
      </c>
      <c r="E69" s="22" t="str">
        <f>IF('Investment Calculator'!$C$10&gt;=Returns!C76,Returns!O76,"")</f>
        <v/>
      </c>
      <c r="F69" s="20" t="str">
        <f t="shared" si="2"/>
        <v/>
      </c>
      <c r="G69" s="25" t="str">
        <f t="shared" si="3"/>
        <v/>
      </c>
    </row>
    <row r="70" spans="1:7" x14ac:dyDescent="0.25">
      <c r="A70" s="23">
        <v>68</v>
      </c>
      <c r="B70" s="24">
        <v>61566</v>
      </c>
      <c r="C70" s="24" t="e">
        <f>IF('Investment Calculator'!$C$10&gt;=A70,DATE(YEAR(B70),1,1),NA())</f>
        <v>#N/A</v>
      </c>
      <c r="D70" s="22" t="str">
        <f>IF('Investment Calculator'!$C$10&gt;='Own Money'!C77,'Own Money'!O77,"")</f>
        <v/>
      </c>
      <c r="E70" s="22" t="str">
        <f>IF('Investment Calculator'!$C$10&gt;=Returns!C77,Returns!O77,"")</f>
        <v/>
      </c>
      <c r="F70" s="20" t="str">
        <f t="shared" si="2"/>
        <v/>
      </c>
      <c r="G70" s="25" t="str">
        <f t="shared" si="3"/>
        <v/>
      </c>
    </row>
    <row r="71" spans="1:7" x14ac:dyDescent="0.25">
      <c r="A71" s="23">
        <v>69</v>
      </c>
      <c r="B71" s="24">
        <v>61931</v>
      </c>
      <c r="C71" s="24" t="e">
        <f>IF('Investment Calculator'!$C$10&gt;=A71,DATE(YEAR(B71),1,1),NA())</f>
        <v>#N/A</v>
      </c>
      <c r="D71" s="22" t="str">
        <f>IF('Investment Calculator'!$C$10&gt;='Own Money'!C78,'Own Money'!O78,"")</f>
        <v/>
      </c>
      <c r="E71" s="22" t="str">
        <f>IF('Investment Calculator'!$C$10&gt;=Returns!C78,Returns!O78,"")</f>
        <v/>
      </c>
      <c r="F71" s="20" t="str">
        <f t="shared" si="2"/>
        <v/>
      </c>
      <c r="G71" s="25" t="str">
        <f t="shared" si="3"/>
        <v/>
      </c>
    </row>
    <row r="72" spans="1:7" x14ac:dyDescent="0.25">
      <c r="A72" s="23">
        <v>70</v>
      </c>
      <c r="B72" s="24">
        <v>62296</v>
      </c>
      <c r="C72" s="24" t="e">
        <f>IF('Investment Calculator'!$C$10&gt;=A72,DATE(YEAR(B72),1,1),NA())</f>
        <v>#N/A</v>
      </c>
      <c r="D72" s="22" t="str">
        <f>IF('Investment Calculator'!$C$10&gt;='Own Money'!C79,'Own Money'!O79,"")</f>
        <v/>
      </c>
      <c r="E72" s="22" t="str">
        <f>IF('Investment Calculator'!$C$10&gt;=Returns!C79,Returns!O79,"")</f>
        <v/>
      </c>
      <c r="F72" s="20" t="str">
        <f t="shared" si="2"/>
        <v/>
      </c>
      <c r="G72" s="25" t="str">
        <f t="shared" si="3"/>
        <v/>
      </c>
    </row>
    <row r="73" spans="1:7" x14ac:dyDescent="0.25">
      <c r="A73" s="23">
        <v>71</v>
      </c>
      <c r="B73" s="24">
        <v>62661</v>
      </c>
      <c r="C73" s="24" t="e">
        <f>IF('Investment Calculator'!$C$10&gt;=A73,DATE(YEAR(B73),1,1),NA())</f>
        <v>#N/A</v>
      </c>
      <c r="D73" s="22" t="str">
        <f>IF('Investment Calculator'!$C$10&gt;='Own Money'!C80,'Own Money'!O80,"")</f>
        <v/>
      </c>
      <c r="E73" s="22" t="str">
        <f>IF('Investment Calculator'!$C$10&gt;=Returns!C80,Returns!O80,"")</f>
        <v/>
      </c>
      <c r="F73" s="20" t="str">
        <f t="shared" si="2"/>
        <v/>
      </c>
      <c r="G73" s="25" t="str">
        <f t="shared" si="3"/>
        <v/>
      </c>
    </row>
    <row r="74" spans="1:7" x14ac:dyDescent="0.25">
      <c r="A74" s="23">
        <v>72</v>
      </c>
      <c r="B74" s="24">
        <v>63027</v>
      </c>
      <c r="C74" s="24" t="e">
        <f>IF('Investment Calculator'!$C$10&gt;=A74,DATE(YEAR(B74),1,1),NA())</f>
        <v>#N/A</v>
      </c>
      <c r="D74" s="22" t="str">
        <f>IF('Investment Calculator'!$C$10&gt;='Own Money'!C81,'Own Money'!O81,"")</f>
        <v/>
      </c>
      <c r="E74" s="22" t="str">
        <f>IF('Investment Calculator'!$C$10&gt;=Returns!C81,Returns!O81,"")</f>
        <v/>
      </c>
      <c r="F74" s="20" t="str">
        <f t="shared" si="2"/>
        <v/>
      </c>
      <c r="G74" s="25" t="str">
        <f t="shared" si="3"/>
        <v/>
      </c>
    </row>
    <row r="75" spans="1:7" x14ac:dyDescent="0.25">
      <c r="A75" s="23">
        <v>73</v>
      </c>
      <c r="B75" s="24">
        <v>63392</v>
      </c>
      <c r="C75" s="24" t="e">
        <f>IF('Investment Calculator'!$C$10&gt;=A75,DATE(YEAR(B75),1,1),NA())</f>
        <v>#N/A</v>
      </c>
      <c r="D75" s="22" t="str">
        <f>IF('Investment Calculator'!$C$10&gt;='Own Money'!C82,'Own Money'!O82,"")</f>
        <v/>
      </c>
      <c r="E75" s="22" t="str">
        <f>IF('Investment Calculator'!$C$10&gt;=Returns!C82,Returns!O82,"")</f>
        <v/>
      </c>
      <c r="F75" s="20" t="str">
        <f t="shared" si="2"/>
        <v/>
      </c>
      <c r="G75" s="25" t="str">
        <f t="shared" si="3"/>
        <v/>
      </c>
    </row>
    <row r="76" spans="1:7" x14ac:dyDescent="0.25">
      <c r="A76" s="23">
        <v>74</v>
      </c>
      <c r="B76" s="24">
        <v>63757</v>
      </c>
      <c r="C76" s="24" t="e">
        <f>IF('Investment Calculator'!$C$10&gt;=A76,DATE(YEAR(B76),1,1),NA())</f>
        <v>#N/A</v>
      </c>
      <c r="D76" s="22" t="str">
        <f>IF('Investment Calculator'!$C$10&gt;='Own Money'!C83,'Own Money'!O83,"")</f>
        <v/>
      </c>
      <c r="E76" s="22" t="str">
        <f>IF('Investment Calculator'!$C$10&gt;=Returns!C83,Returns!O83,"")</f>
        <v/>
      </c>
      <c r="F76" s="20" t="str">
        <f t="shared" si="2"/>
        <v/>
      </c>
      <c r="G76" s="25" t="str">
        <f t="shared" si="3"/>
        <v/>
      </c>
    </row>
    <row r="77" spans="1:7" x14ac:dyDescent="0.25">
      <c r="A77" s="23">
        <v>75</v>
      </c>
      <c r="B77" s="24">
        <v>64122</v>
      </c>
      <c r="C77" s="24" t="e">
        <f>IF('Investment Calculator'!$C$10&gt;=A77,DATE(YEAR(B77),1,1),NA())</f>
        <v>#N/A</v>
      </c>
      <c r="D77" s="22" t="str">
        <f>IF('Investment Calculator'!$C$10&gt;='Own Money'!C84,'Own Money'!O84,"")</f>
        <v/>
      </c>
      <c r="E77" s="22" t="str">
        <f>IF('Investment Calculator'!$C$10&gt;=Returns!C84,Returns!O84,"")</f>
        <v/>
      </c>
      <c r="F77" s="20" t="str">
        <f t="shared" si="2"/>
        <v/>
      </c>
      <c r="G77" s="25" t="str">
        <f t="shared" si="3"/>
        <v/>
      </c>
    </row>
    <row r="78" spans="1:7" x14ac:dyDescent="0.25">
      <c r="A78" s="23">
        <v>76</v>
      </c>
      <c r="B78" s="24">
        <v>64488</v>
      </c>
      <c r="C78" s="24" t="e">
        <f>IF('Investment Calculator'!$C$10&gt;=A78,DATE(YEAR(B78),1,1),NA())</f>
        <v>#N/A</v>
      </c>
      <c r="D78" s="22" t="str">
        <f>IF('Investment Calculator'!$C$10&gt;='Own Money'!C85,'Own Money'!O85,"")</f>
        <v/>
      </c>
      <c r="E78" s="22" t="str">
        <f>IF('Investment Calculator'!$C$10&gt;=Returns!C85,Returns!O85,"")</f>
        <v/>
      </c>
      <c r="F78" s="20" t="str">
        <f t="shared" si="2"/>
        <v/>
      </c>
      <c r="G78" s="25" t="str">
        <f t="shared" si="3"/>
        <v/>
      </c>
    </row>
    <row r="79" spans="1:7" x14ac:dyDescent="0.25">
      <c r="A79" s="23">
        <v>77</v>
      </c>
      <c r="B79" s="24">
        <v>64853</v>
      </c>
      <c r="C79" s="24" t="e">
        <f>IF('Investment Calculator'!$C$10&gt;=A79,DATE(YEAR(B79),1,1),NA())</f>
        <v>#N/A</v>
      </c>
      <c r="D79" s="22" t="str">
        <f>IF('Investment Calculator'!$C$10&gt;='Own Money'!C86,'Own Money'!O86,"")</f>
        <v/>
      </c>
      <c r="E79" s="22" t="str">
        <f>IF('Investment Calculator'!$C$10&gt;=Returns!C86,Returns!O86,"")</f>
        <v/>
      </c>
      <c r="F79" s="20" t="str">
        <f t="shared" si="2"/>
        <v/>
      </c>
      <c r="G79" s="25" t="str">
        <f t="shared" si="3"/>
        <v/>
      </c>
    </row>
    <row r="80" spans="1:7" x14ac:dyDescent="0.25">
      <c r="A80" s="23">
        <v>78</v>
      </c>
      <c r="B80" s="24">
        <v>65218</v>
      </c>
      <c r="C80" s="24" t="e">
        <f>IF('Investment Calculator'!$C$10&gt;=A80,DATE(YEAR(B80),1,1),NA())</f>
        <v>#N/A</v>
      </c>
      <c r="D80" s="22" t="str">
        <f>IF('Investment Calculator'!$C$10&gt;='Own Money'!C87,'Own Money'!O87,"")</f>
        <v/>
      </c>
      <c r="E80" s="22" t="str">
        <f>IF('Investment Calculator'!$C$10&gt;=Returns!C87,Returns!O87,"")</f>
        <v/>
      </c>
      <c r="F80" s="20" t="str">
        <f t="shared" si="2"/>
        <v/>
      </c>
      <c r="G80" s="25" t="str">
        <f t="shared" si="3"/>
        <v/>
      </c>
    </row>
    <row r="81" spans="1:7" x14ac:dyDescent="0.25">
      <c r="A81" s="23">
        <v>79</v>
      </c>
      <c r="B81" s="24">
        <v>65583</v>
      </c>
      <c r="C81" s="24" t="e">
        <f>IF('Investment Calculator'!$C$10&gt;=A81,DATE(YEAR(B81),1,1),NA())</f>
        <v>#N/A</v>
      </c>
      <c r="D81" s="22" t="str">
        <f>IF('Investment Calculator'!$C$10&gt;='Own Money'!C88,'Own Money'!O88,"")</f>
        <v/>
      </c>
      <c r="E81" s="22" t="str">
        <f>IF('Investment Calculator'!$C$10&gt;=Returns!C88,Returns!O88,"")</f>
        <v/>
      </c>
      <c r="F81" s="20" t="str">
        <f t="shared" si="2"/>
        <v/>
      </c>
      <c r="G81" s="25" t="str">
        <f t="shared" si="3"/>
        <v/>
      </c>
    </row>
    <row r="82" spans="1:7" x14ac:dyDescent="0.25">
      <c r="A82" s="23">
        <v>80</v>
      </c>
      <c r="B82" s="24">
        <v>65949</v>
      </c>
      <c r="C82" s="24" t="e">
        <f>IF('Investment Calculator'!$C$10&gt;=A82,DATE(YEAR(B82),1,1),NA())</f>
        <v>#N/A</v>
      </c>
      <c r="D82" s="22" t="str">
        <f>IF('Investment Calculator'!$C$10&gt;='Own Money'!C89,'Own Money'!O89,"")</f>
        <v/>
      </c>
      <c r="E82" s="22" t="str">
        <f>IF('Investment Calculator'!$C$10&gt;=Returns!C89,Returns!O89,"")</f>
        <v/>
      </c>
      <c r="F82" s="20" t="str">
        <f t="shared" si="2"/>
        <v/>
      </c>
      <c r="G82" s="25" t="str">
        <f t="shared" si="3"/>
        <v/>
      </c>
    </row>
    <row r="83" spans="1:7" x14ac:dyDescent="0.25">
      <c r="A83" s="23">
        <v>81</v>
      </c>
      <c r="B83" s="24">
        <v>66314</v>
      </c>
      <c r="C83" s="24" t="e">
        <f>IF('Investment Calculator'!$C$10&gt;=A83,DATE(YEAR(B83),1,1),NA())</f>
        <v>#N/A</v>
      </c>
      <c r="D83" s="22" t="str">
        <f>IF('Investment Calculator'!$C$10&gt;='Own Money'!C90,'Own Money'!O90,"")</f>
        <v/>
      </c>
      <c r="E83" s="22" t="str">
        <f>IF('Investment Calculator'!$C$10&gt;=Returns!C90,Returns!O90,"")</f>
        <v/>
      </c>
      <c r="F83" s="20" t="str">
        <f t="shared" si="2"/>
        <v/>
      </c>
      <c r="G83" s="25" t="str">
        <f t="shared" si="3"/>
        <v/>
      </c>
    </row>
    <row r="84" spans="1:7" x14ac:dyDescent="0.25">
      <c r="A84" s="23">
        <v>82</v>
      </c>
      <c r="B84" s="24">
        <v>66679</v>
      </c>
      <c r="C84" s="24" t="e">
        <f>IF('Investment Calculator'!$C$10&gt;=A84,DATE(YEAR(B84),1,1),NA())</f>
        <v>#N/A</v>
      </c>
      <c r="D84" s="22" t="str">
        <f>IF('Investment Calculator'!$C$10&gt;='Own Money'!C91,'Own Money'!O91,"")</f>
        <v/>
      </c>
      <c r="E84" s="22" t="str">
        <f>IF('Investment Calculator'!$C$10&gt;=Returns!C91,Returns!O91,"")</f>
        <v/>
      </c>
      <c r="F84" s="20" t="str">
        <f t="shared" si="2"/>
        <v/>
      </c>
      <c r="G84" s="25" t="str">
        <f t="shared" si="3"/>
        <v/>
      </c>
    </row>
    <row r="85" spans="1:7" x14ac:dyDescent="0.25">
      <c r="A85" s="23">
        <v>83</v>
      </c>
      <c r="B85" s="24">
        <v>67044</v>
      </c>
      <c r="C85" s="24" t="e">
        <f>IF('Investment Calculator'!$C$10&gt;=A85,DATE(YEAR(B85),1,1),NA())</f>
        <v>#N/A</v>
      </c>
      <c r="D85" s="22" t="str">
        <f>IF('Investment Calculator'!$C$10&gt;='Own Money'!C92,'Own Money'!O92,"")</f>
        <v/>
      </c>
      <c r="E85" s="22" t="str">
        <f>IF('Investment Calculator'!$C$10&gt;=Returns!C92,Returns!O92,"")</f>
        <v/>
      </c>
      <c r="F85" s="20" t="str">
        <f t="shared" si="2"/>
        <v/>
      </c>
      <c r="G85" s="25" t="str">
        <f t="shared" si="3"/>
        <v/>
      </c>
    </row>
    <row r="86" spans="1:7" x14ac:dyDescent="0.25">
      <c r="A86" s="23">
        <v>84</v>
      </c>
      <c r="B86" s="24">
        <v>67410</v>
      </c>
      <c r="C86" s="24" t="e">
        <f>IF('Investment Calculator'!$C$10&gt;=A86,DATE(YEAR(B86),1,1),NA())</f>
        <v>#N/A</v>
      </c>
      <c r="D86" s="22" t="str">
        <f>IF('Investment Calculator'!$C$10&gt;='Own Money'!C93,'Own Money'!O93,"")</f>
        <v/>
      </c>
      <c r="E86" s="22" t="str">
        <f>IF('Investment Calculator'!$C$10&gt;=Returns!C93,Returns!O93,"")</f>
        <v/>
      </c>
      <c r="F86" s="20" t="str">
        <f t="shared" si="2"/>
        <v/>
      </c>
      <c r="G86" s="25" t="str">
        <f t="shared" si="3"/>
        <v/>
      </c>
    </row>
    <row r="87" spans="1:7" x14ac:dyDescent="0.25">
      <c r="A87" s="23">
        <v>85</v>
      </c>
      <c r="B87" s="24">
        <v>67775</v>
      </c>
      <c r="C87" s="24" t="e">
        <f>IF('Investment Calculator'!$C$10&gt;=A87,DATE(YEAR(B87),1,1),NA())</f>
        <v>#N/A</v>
      </c>
      <c r="D87" s="22" t="str">
        <f>IF('Investment Calculator'!$C$10&gt;='Own Money'!C94,'Own Money'!O94,"")</f>
        <v/>
      </c>
      <c r="E87" s="22" t="str">
        <f>IF('Investment Calculator'!$C$10&gt;=Returns!C94,Returns!O94,"")</f>
        <v/>
      </c>
      <c r="F87" s="20" t="str">
        <f t="shared" ref="F87:F101" si="4">IF(D87&lt;&gt;"",E87/(E87+D87),"")</f>
        <v/>
      </c>
      <c r="G87" s="25" t="str">
        <f t="shared" ref="G87:G101" si="5">IF(D87&lt;&gt;"",E87+D87,"")</f>
        <v/>
      </c>
    </row>
    <row r="88" spans="1:7" x14ac:dyDescent="0.25">
      <c r="A88" s="23">
        <v>86</v>
      </c>
      <c r="B88" s="24">
        <v>68140</v>
      </c>
      <c r="C88" s="24" t="e">
        <f>IF('Investment Calculator'!$C$10&gt;=A88,DATE(YEAR(B88),1,1),NA())</f>
        <v>#N/A</v>
      </c>
      <c r="D88" s="22" t="str">
        <f>IF('Investment Calculator'!$C$10&gt;='Own Money'!C95,'Own Money'!O95,"")</f>
        <v/>
      </c>
      <c r="E88" s="22" t="str">
        <f>IF('Investment Calculator'!$C$10&gt;=Returns!C95,Returns!O95,"")</f>
        <v/>
      </c>
      <c r="F88" s="20" t="str">
        <f t="shared" si="4"/>
        <v/>
      </c>
      <c r="G88" s="25" t="str">
        <f t="shared" si="5"/>
        <v/>
      </c>
    </row>
    <row r="89" spans="1:7" x14ac:dyDescent="0.25">
      <c r="A89" s="23">
        <v>87</v>
      </c>
      <c r="B89" s="24">
        <v>68505</v>
      </c>
      <c r="C89" s="24" t="e">
        <f>IF('Investment Calculator'!$C$10&gt;=A89,DATE(YEAR(B89),1,1),NA())</f>
        <v>#N/A</v>
      </c>
      <c r="D89" s="22" t="str">
        <f>IF('Investment Calculator'!$C$10&gt;='Own Money'!C96,'Own Money'!O96,"")</f>
        <v/>
      </c>
      <c r="E89" s="22" t="str">
        <f>IF('Investment Calculator'!$C$10&gt;=Returns!C96,Returns!O96,"")</f>
        <v/>
      </c>
      <c r="F89" s="20" t="str">
        <f t="shared" si="4"/>
        <v/>
      </c>
      <c r="G89" s="25" t="str">
        <f t="shared" si="5"/>
        <v/>
      </c>
    </row>
    <row r="90" spans="1:7" x14ac:dyDescent="0.25">
      <c r="A90" s="23">
        <v>88</v>
      </c>
      <c r="B90" s="24">
        <v>68871</v>
      </c>
      <c r="C90" s="24" t="e">
        <f>IF('Investment Calculator'!$C$10&gt;=A90,DATE(YEAR(B90),1,1),NA())</f>
        <v>#N/A</v>
      </c>
      <c r="D90" s="22" t="str">
        <f>IF('Investment Calculator'!$C$10&gt;='Own Money'!C97,'Own Money'!O97,"")</f>
        <v/>
      </c>
      <c r="E90" s="22" t="str">
        <f>IF('Investment Calculator'!$C$10&gt;=Returns!C97,Returns!O97,"")</f>
        <v/>
      </c>
      <c r="F90" s="20" t="str">
        <f t="shared" si="4"/>
        <v/>
      </c>
      <c r="G90" s="25" t="str">
        <f t="shared" si="5"/>
        <v/>
      </c>
    </row>
    <row r="91" spans="1:7" x14ac:dyDescent="0.25">
      <c r="A91" s="23">
        <v>89</v>
      </c>
      <c r="B91" s="24">
        <v>69236</v>
      </c>
      <c r="C91" s="24" t="e">
        <f>IF('Investment Calculator'!$C$10&gt;=A91,DATE(YEAR(B91),1,1),NA())</f>
        <v>#N/A</v>
      </c>
      <c r="D91" s="22" t="str">
        <f>IF('Investment Calculator'!$C$10&gt;='Own Money'!C98,'Own Money'!O98,"")</f>
        <v/>
      </c>
      <c r="E91" s="22" t="str">
        <f>IF('Investment Calculator'!$C$10&gt;=Returns!C98,Returns!O98,"")</f>
        <v/>
      </c>
      <c r="F91" s="20" t="str">
        <f t="shared" si="4"/>
        <v/>
      </c>
      <c r="G91" s="25" t="str">
        <f t="shared" si="5"/>
        <v/>
      </c>
    </row>
    <row r="92" spans="1:7" x14ac:dyDescent="0.25">
      <c r="A92" s="23">
        <v>90</v>
      </c>
      <c r="B92" s="24">
        <v>69601</v>
      </c>
      <c r="C92" s="24" t="e">
        <f>IF('Investment Calculator'!$C$10&gt;=A92,DATE(YEAR(B92),1,1),NA())</f>
        <v>#N/A</v>
      </c>
      <c r="D92" s="22" t="str">
        <f>IF('Investment Calculator'!$C$10&gt;='Own Money'!C99,'Own Money'!O99,"")</f>
        <v/>
      </c>
      <c r="E92" s="22" t="str">
        <f>IF('Investment Calculator'!$C$10&gt;=Returns!C99,Returns!O99,"")</f>
        <v/>
      </c>
      <c r="F92" s="20" t="str">
        <f t="shared" si="4"/>
        <v/>
      </c>
      <c r="G92" s="25" t="str">
        <f t="shared" si="5"/>
        <v/>
      </c>
    </row>
    <row r="93" spans="1:7" x14ac:dyDescent="0.25">
      <c r="A93" s="23">
        <v>91</v>
      </c>
      <c r="B93" s="24">
        <v>69966</v>
      </c>
      <c r="C93" s="24" t="e">
        <f>IF('Investment Calculator'!$C$10&gt;=A93,DATE(YEAR(B93),1,1),NA())</f>
        <v>#N/A</v>
      </c>
      <c r="D93" s="22" t="str">
        <f>IF('Investment Calculator'!$C$10&gt;='Own Money'!C100,'Own Money'!O100,"")</f>
        <v/>
      </c>
      <c r="E93" s="22" t="str">
        <f>IF('Investment Calculator'!$C$10&gt;=Returns!C100,Returns!O100,"")</f>
        <v/>
      </c>
      <c r="F93" s="20" t="str">
        <f t="shared" si="4"/>
        <v/>
      </c>
      <c r="G93" s="25" t="str">
        <f t="shared" si="5"/>
        <v/>
      </c>
    </row>
    <row r="94" spans="1:7" x14ac:dyDescent="0.25">
      <c r="A94" s="23">
        <v>92</v>
      </c>
      <c r="B94" s="24">
        <v>70332</v>
      </c>
      <c r="C94" s="24" t="e">
        <f>IF('Investment Calculator'!$C$10&gt;=A94,DATE(YEAR(B94),1,1),NA())</f>
        <v>#N/A</v>
      </c>
      <c r="D94" s="22" t="str">
        <f>IF('Investment Calculator'!$C$10&gt;='Own Money'!C101,'Own Money'!O101,"")</f>
        <v/>
      </c>
      <c r="E94" s="22" t="str">
        <f>IF('Investment Calculator'!$C$10&gt;=Returns!C101,Returns!O101,"")</f>
        <v/>
      </c>
      <c r="F94" s="20" t="str">
        <f t="shared" si="4"/>
        <v/>
      </c>
      <c r="G94" s="25" t="str">
        <f t="shared" si="5"/>
        <v/>
      </c>
    </row>
    <row r="95" spans="1:7" x14ac:dyDescent="0.25">
      <c r="A95" s="23">
        <v>93</v>
      </c>
      <c r="B95" s="24">
        <v>70697</v>
      </c>
      <c r="C95" s="24" t="e">
        <f>IF('Investment Calculator'!$C$10&gt;=A95,DATE(YEAR(B95),1,1),NA())</f>
        <v>#N/A</v>
      </c>
      <c r="D95" s="22" t="str">
        <f>IF('Investment Calculator'!$C$10&gt;='Own Money'!C102,'Own Money'!O102,"")</f>
        <v/>
      </c>
      <c r="E95" s="22" t="str">
        <f>IF('Investment Calculator'!$C$10&gt;=Returns!C102,Returns!O102,"")</f>
        <v/>
      </c>
      <c r="F95" s="20" t="str">
        <f t="shared" si="4"/>
        <v/>
      </c>
      <c r="G95" s="25" t="str">
        <f t="shared" si="5"/>
        <v/>
      </c>
    </row>
    <row r="96" spans="1:7" x14ac:dyDescent="0.25">
      <c r="A96" s="23">
        <v>94</v>
      </c>
      <c r="B96" s="24">
        <v>71062</v>
      </c>
      <c r="C96" s="24" t="e">
        <f>IF('Investment Calculator'!$C$10&gt;=A96,DATE(YEAR(B96),1,1),NA())</f>
        <v>#N/A</v>
      </c>
      <c r="D96" s="22" t="str">
        <f>IF('Investment Calculator'!$C$10&gt;='Own Money'!C103,'Own Money'!O103,"")</f>
        <v/>
      </c>
      <c r="E96" s="22" t="str">
        <f>IF('Investment Calculator'!$C$10&gt;=Returns!C103,Returns!O103,"")</f>
        <v/>
      </c>
      <c r="F96" s="20" t="str">
        <f t="shared" si="4"/>
        <v/>
      </c>
      <c r="G96" s="25" t="str">
        <f t="shared" si="5"/>
        <v/>
      </c>
    </row>
    <row r="97" spans="1:7" x14ac:dyDescent="0.25">
      <c r="A97" s="23">
        <v>95</v>
      </c>
      <c r="B97" s="24">
        <v>71427</v>
      </c>
      <c r="C97" s="24" t="e">
        <f>IF('Investment Calculator'!$C$10&gt;=A97,DATE(YEAR(B97),1,1),NA())</f>
        <v>#N/A</v>
      </c>
      <c r="D97" s="22" t="str">
        <f>IF('Investment Calculator'!$C$10&gt;='Own Money'!C104,'Own Money'!O104,"")</f>
        <v/>
      </c>
      <c r="E97" s="22" t="str">
        <f>IF('Investment Calculator'!$C$10&gt;=Returns!C104,Returns!O104,"")</f>
        <v/>
      </c>
      <c r="F97" s="20" t="str">
        <f t="shared" si="4"/>
        <v/>
      </c>
      <c r="G97" s="25" t="str">
        <f t="shared" si="5"/>
        <v/>
      </c>
    </row>
    <row r="98" spans="1:7" x14ac:dyDescent="0.25">
      <c r="A98" s="23">
        <v>96</v>
      </c>
      <c r="B98" s="24">
        <v>71793</v>
      </c>
      <c r="C98" s="24" t="e">
        <f>IF('Investment Calculator'!$C$10&gt;=A98,DATE(YEAR(B98),1,1),NA())</f>
        <v>#N/A</v>
      </c>
      <c r="D98" s="22" t="str">
        <f>IF('Investment Calculator'!$C$10&gt;='Own Money'!C105,'Own Money'!O105,"")</f>
        <v/>
      </c>
      <c r="E98" s="22" t="str">
        <f>IF('Investment Calculator'!$C$10&gt;=Returns!C105,Returns!O105,"")</f>
        <v/>
      </c>
      <c r="F98" s="20" t="str">
        <f t="shared" si="4"/>
        <v/>
      </c>
      <c r="G98" s="25" t="str">
        <f t="shared" si="5"/>
        <v/>
      </c>
    </row>
    <row r="99" spans="1:7" x14ac:dyDescent="0.25">
      <c r="A99" s="23">
        <v>97</v>
      </c>
      <c r="B99" s="24">
        <v>72158</v>
      </c>
      <c r="C99" s="24" t="e">
        <f>IF('Investment Calculator'!$C$10&gt;=A99,DATE(YEAR(B99),1,1),NA())</f>
        <v>#N/A</v>
      </c>
      <c r="D99" s="22" t="str">
        <f>IF('Investment Calculator'!$C$10&gt;='Own Money'!C106,'Own Money'!O106,"")</f>
        <v/>
      </c>
      <c r="E99" s="22" t="str">
        <f>IF('Investment Calculator'!$C$10&gt;=Returns!C106,Returns!O106,"")</f>
        <v/>
      </c>
      <c r="F99" s="20" t="str">
        <f t="shared" si="4"/>
        <v/>
      </c>
      <c r="G99" s="25" t="str">
        <f t="shared" si="5"/>
        <v/>
      </c>
    </row>
    <row r="100" spans="1:7" x14ac:dyDescent="0.25">
      <c r="A100" s="23">
        <v>98</v>
      </c>
      <c r="B100" s="24">
        <v>72523</v>
      </c>
      <c r="C100" s="24" t="e">
        <f>IF('Investment Calculator'!$C$10&gt;=A100,DATE(YEAR(B100),1,1),NA())</f>
        <v>#N/A</v>
      </c>
      <c r="D100" s="22" t="str">
        <f>IF('Investment Calculator'!$C$10&gt;='Own Money'!C107,'Own Money'!O107,"")</f>
        <v/>
      </c>
      <c r="E100" s="22" t="str">
        <f>IF('Investment Calculator'!$C$10&gt;=Returns!C107,Returns!O107,"")</f>
        <v/>
      </c>
      <c r="F100" s="20" t="str">
        <f t="shared" si="4"/>
        <v/>
      </c>
      <c r="G100" s="25" t="str">
        <f t="shared" si="5"/>
        <v/>
      </c>
    </row>
    <row r="101" spans="1:7" x14ac:dyDescent="0.25">
      <c r="A101" s="23">
        <v>99</v>
      </c>
      <c r="B101" s="24">
        <v>72888</v>
      </c>
      <c r="C101" s="24" t="e">
        <f>IF('Investment Calculator'!$C$10&gt;=A101,DATE(YEAR(B101),1,1),NA())</f>
        <v>#N/A</v>
      </c>
      <c r="D101" s="22" t="str">
        <f>IF('Investment Calculator'!$C$10&gt;='Own Money'!C108,'Own Money'!O108,"")</f>
        <v/>
      </c>
      <c r="E101" s="22" t="str">
        <f>IF('Investment Calculator'!$C$10&gt;=Returns!C108,Returns!O108,"")</f>
        <v/>
      </c>
      <c r="F101" s="20" t="str">
        <f t="shared" si="4"/>
        <v/>
      </c>
      <c r="G101" s="25" t="str">
        <f t="shared" si="5"/>
        <v/>
      </c>
    </row>
  </sheetData>
  <sheetProtection password="A34B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5" x14ac:dyDescent="0.25"/>
  <cols>
    <col min="9" max="9" width="11.42578125" bestFit="1" customWidth="1"/>
  </cols>
  <sheetData>
    <row r="1" spans="1:12" x14ac:dyDescent="0.25">
      <c r="A1" t="s">
        <v>15</v>
      </c>
      <c r="G1" s="3"/>
      <c r="H1" s="7"/>
      <c r="L1" s="3"/>
    </row>
    <row r="2" spans="1:12" x14ac:dyDescent="0.25">
      <c r="A2" t="s">
        <v>16</v>
      </c>
    </row>
    <row r="3" spans="1:12" x14ac:dyDescent="0.25">
      <c r="I3" s="2"/>
    </row>
    <row r="4" spans="1:12" x14ac:dyDescent="0.25">
      <c r="I4" s="2"/>
    </row>
    <row r="5" spans="1:12" x14ac:dyDescent="0.25">
      <c r="I5" s="2"/>
    </row>
    <row r="6" spans="1:12" x14ac:dyDescent="0.25">
      <c r="I6" s="2"/>
    </row>
    <row r="7" spans="1:12" x14ac:dyDescent="0.25">
      <c r="I7" s="2"/>
    </row>
    <row r="8" spans="1:12" x14ac:dyDescent="0.25">
      <c r="I8" s="2"/>
    </row>
    <row r="9" spans="1:12" x14ac:dyDescent="0.25">
      <c r="I9" s="2"/>
    </row>
    <row r="10" spans="1:12" x14ac:dyDescent="0.25">
      <c r="I10" s="2"/>
    </row>
    <row r="11" spans="1:12" x14ac:dyDescent="0.25">
      <c r="I11" s="2"/>
    </row>
    <row r="12" spans="1:12" x14ac:dyDescent="0.25">
      <c r="I12" s="2"/>
    </row>
    <row r="13" spans="1:12" x14ac:dyDescent="0.25">
      <c r="I13" s="2"/>
    </row>
    <row r="14" spans="1:12" x14ac:dyDescent="0.25">
      <c r="I14" s="2"/>
    </row>
    <row r="15" spans="1:12" x14ac:dyDescent="0.25">
      <c r="I15" s="2"/>
    </row>
    <row r="16" spans="1:12" x14ac:dyDescent="0.25">
      <c r="I16" s="2"/>
    </row>
    <row r="17" spans="9:9" x14ac:dyDescent="0.25">
      <c r="I17" s="2"/>
    </row>
    <row r="18" spans="9:9" x14ac:dyDescent="0.25">
      <c r="I18" s="2"/>
    </row>
    <row r="19" spans="9:9" x14ac:dyDescent="0.25">
      <c r="I19" s="2"/>
    </row>
    <row r="20" spans="9:9" x14ac:dyDescent="0.25">
      <c r="I20" s="2"/>
    </row>
    <row r="21" spans="9:9" x14ac:dyDescent="0.25">
      <c r="I21" s="2"/>
    </row>
    <row r="22" spans="9:9" x14ac:dyDescent="0.25">
      <c r="I22" s="2"/>
    </row>
    <row r="23" spans="9:9" x14ac:dyDescent="0.25">
      <c r="I23" s="2"/>
    </row>
    <row r="24" spans="9:9" x14ac:dyDescent="0.25">
      <c r="I24" s="2"/>
    </row>
    <row r="25" spans="9:9" x14ac:dyDescent="0.25">
      <c r="I25" s="2"/>
    </row>
    <row r="26" spans="9:9" x14ac:dyDescent="0.25">
      <c r="I26" s="2"/>
    </row>
    <row r="27" spans="9:9" x14ac:dyDescent="0.25">
      <c r="I27" s="2"/>
    </row>
  </sheetData>
  <sheetProtection password="A34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Investment Calculator</vt:lpstr>
      <vt:lpstr>Balance</vt:lpstr>
      <vt:lpstr>Own Money</vt:lpstr>
      <vt:lpstr>Returns</vt:lpstr>
      <vt:lpstr>Chart Data</vt:lpstr>
      <vt:lpstr>Inputs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2019-06-06T08:05:24Z</dcterms:modified>
</cp:coreProperties>
</file>